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E:\temp\Transcripts\new\"/>
    </mc:Choice>
  </mc:AlternateContent>
  <xr:revisionPtr revIDLastSave="0" documentId="8_{69A723FE-6671-4A8A-B060-51F7AD59219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1" i="1" l="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4" i="1"/>
  <c r="L634" i="1"/>
  <c r="M633" i="1"/>
  <c r="L633" i="1"/>
  <c r="M632" i="1"/>
  <c r="L632" i="1"/>
  <c r="M631" i="1"/>
  <c r="L631" i="1"/>
  <c r="M630" i="1"/>
  <c r="L630" i="1"/>
  <c r="M629" i="1"/>
  <c r="L629" i="1"/>
  <c r="M628" i="1"/>
  <c r="L628" i="1"/>
  <c r="M627" i="1"/>
  <c r="L627" i="1"/>
  <c r="M626" i="1"/>
  <c r="L626" i="1"/>
  <c r="M625" i="1"/>
  <c r="L625" i="1"/>
  <c r="M624" i="1"/>
  <c r="L624" i="1"/>
  <c r="M623" i="1"/>
  <c r="L623" i="1"/>
  <c r="M622" i="1"/>
  <c r="L622" i="1"/>
  <c r="M621" i="1"/>
  <c r="L621" i="1"/>
  <c r="M620" i="1"/>
  <c r="L620" i="1"/>
  <c r="M619" i="1"/>
  <c r="L619" i="1"/>
  <c r="M618" i="1"/>
  <c r="L618" i="1"/>
  <c r="M617" i="1"/>
  <c r="L617" i="1"/>
  <c r="M616" i="1"/>
  <c r="L616" i="1"/>
  <c r="M615" i="1"/>
  <c r="L615" i="1"/>
  <c r="M614" i="1"/>
  <c r="L614" i="1"/>
  <c r="M613" i="1"/>
  <c r="L613" i="1"/>
  <c r="M612" i="1"/>
  <c r="L612" i="1"/>
  <c r="M611" i="1"/>
  <c r="L611" i="1"/>
  <c r="M610" i="1"/>
  <c r="L610" i="1"/>
  <c r="M609" i="1"/>
  <c r="L609" i="1"/>
  <c r="M608" i="1"/>
  <c r="L608" i="1"/>
  <c r="M607" i="1"/>
  <c r="L607" i="1"/>
  <c r="M606" i="1"/>
  <c r="L606" i="1"/>
  <c r="M605" i="1"/>
  <c r="L605" i="1"/>
  <c r="M604" i="1"/>
  <c r="L604" i="1"/>
  <c r="M603" i="1"/>
  <c r="L603" i="1"/>
  <c r="M602" i="1"/>
  <c r="L602" i="1"/>
  <c r="M601" i="1"/>
  <c r="L601" i="1"/>
  <c r="M600" i="1"/>
  <c r="L600" i="1"/>
  <c r="M599" i="1"/>
  <c r="L599" i="1"/>
  <c r="M598" i="1"/>
  <c r="L598" i="1"/>
  <c r="M597" i="1"/>
  <c r="L597" i="1"/>
  <c r="M596" i="1"/>
  <c r="L596" i="1"/>
  <c r="M595" i="1"/>
  <c r="L595" i="1"/>
  <c r="M594" i="1"/>
  <c r="L594" i="1"/>
  <c r="M593" i="1"/>
  <c r="L593" i="1"/>
  <c r="M592" i="1"/>
  <c r="L592" i="1"/>
  <c r="M591" i="1"/>
  <c r="L591" i="1"/>
  <c r="M590" i="1"/>
  <c r="L590" i="1"/>
  <c r="M589" i="1"/>
  <c r="L589" i="1"/>
  <c r="M588" i="1"/>
  <c r="L588" i="1"/>
  <c r="M587" i="1"/>
  <c r="L587" i="1"/>
  <c r="M586" i="1"/>
  <c r="L586" i="1"/>
  <c r="M585" i="1"/>
  <c r="L585" i="1"/>
  <c r="M584" i="1"/>
  <c r="L584" i="1"/>
  <c r="M583" i="1"/>
  <c r="L583" i="1"/>
  <c r="M582" i="1"/>
  <c r="L582" i="1"/>
  <c r="M581" i="1"/>
  <c r="L581" i="1"/>
  <c r="M580" i="1"/>
  <c r="L580" i="1"/>
  <c r="M579" i="1"/>
  <c r="L579" i="1"/>
  <c r="M578" i="1"/>
  <c r="L578" i="1"/>
  <c r="M577" i="1"/>
  <c r="L577" i="1"/>
  <c r="M576" i="1"/>
  <c r="L576" i="1"/>
  <c r="M575" i="1"/>
  <c r="L575" i="1"/>
  <c r="M574" i="1"/>
  <c r="L574" i="1"/>
  <c r="M573" i="1"/>
  <c r="L573" i="1"/>
  <c r="M572" i="1"/>
  <c r="L572" i="1"/>
  <c r="M571" i="1"/>
  <c r="L571" i="1"/>
  <c r="M570" i="1"/>
  <c r="L570" i="1"/>
  <c r="M569" i="1"/>
  <c r="L569" i="1"/>
  <c r="M568" i="1"/>
  <c r="L568" i="1"/>
  <c r="M567" i="1"/>
  <c r="L567" i="1"/>
  <c r="M566" i="1"/>
  <c r="L566" i="1"/>
  <c r="M565" i="1"/>
  <c r="L565"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1" i="1"/>
  <c r="L551" i="1"/>
  <c r="M550" i="1"/>
  <c r="L550" i="1"/>
  <c r="M549" i="1"/>
  <c r="L549" i="1"/>
  <c r="M548" i="1"/>
  <c r="L548" i="1"/>
  <c r="M547" i="1"/>
  <c r="L547"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M438" i="1"/>
  <c r="L438" i="1"/>
  <c r="M437" i="1"/>
  <c r="L437" i="1"/>
  <c r="M436" i="1"/>
  <c r="L436" i="1"/>
  <c r="M435" i="1"/>
  <c r="L435" i="1"/>
  <c r="M434" i="1"/>
  <c r="L434" i="1"/>
  <c r="M433" i="1"/>
  <c r="L433" i="1"/>
  <c r="M432" i="1"/>
  <c r="L432" i="1"/>
  <c r="M431" i="1"/>
  <c r="L431" i="1"/>
  <c r="M430" i="1"/>
  <c r="L430" i="1"/>
  <c r="M429" i="1"/>
  <c r="L429" i="1"/>
  <c r="M428" i="1"/>
  <c r="L428" i="1"/>
  <c r="M427" i="1"/>
  <c r="L427" i="1"/>
  <c r="M426" i="1"/>
  <c r="L426" i="1"/>
  <c r="M425" i="1"/>
  <c r="L425" i="1"/>
  <c r="M424" i="1"/>
  <c r="L424" i="1"/>
  <c r="M423" i="1"/>
  <c r="L423" i="1"/>
  <c r="M422" i="1"/>
  <c r="L422" i="1"/>
  <c r="M421" i="1"/>
  <c r="L421" i="1"/>
  <c r="M420" i="1"/>
  <c r="L420" i="1"/>
  <c r="M419" i="1"/>
  <c r="L419" i="1"/>
  <c r="M418" i="1"/>
  <c r="L418" i="1"/>
  <c r="M417" i="1"/>
  <c r="L417" i="1"/>
  <c r="M416" i="1"/>
  <c r="L416" i="1"/>
  <c r="M415" i="1"/>
  <c r="L415" i="1"/>
  <c r="M414" i="1"/>
  <c r="L414" i="1"/>
  <c r="M413" i="1"/>
  <c r="L413" i="1"/>
  <c r="M412" i="1"/>
  <c r="L412" i="1"/>
  <c r="M411" i="1"/>
  <c r="L411" i="1"/>
  <c r="M410" i="1"/>
  <c r="L410" i="1"/>
  <c r="M409" i="1"/>
  <c r="L409" i="1"/>
  <c r="M408" i="1"/>
  <c r="L408" i="1"/>
  <c r="M407" i="1"/>
  <c r="L407" i="1"/>
  <c r="M406" i="1"/>
  <c r="L406" i="1"/>
  <c r="M405" i="1"/>
  <c r="L405" i="1"/>
  <c r="M404" i="1"/>
  <c r="L404" i="1"/>
  <c r="M403" i="1"/>
  <c r="L403" i="1"/>
  <c r="M402" i="1"/>
  <c r="L402" i="1"/>
  <c r="M401" i="1"/>
  <c r="L401" i="1"/>
  <c r="M400" i="1"/>
  <c r="L400" i="1"/>
  <c r="M399" i="1"/>
  <c r="L399" i="1"/>
  <c r="M398" i="1"/>
  <c r="L398" i="1"/>
  <c r="M397" i="1"/>
  <c r="L397" i="1"/>
  <c r="M396" i="1"/>
  <c r="L396" i="1"/>
  <c r="M395" i="1"/>
  <c r="L395" i="1"/>
  <c r="M394" i="1"/>
  <c r="L394" i="1"/>
  <c r="M393" i="1"/>
  <c r="L393" i="1"/>
  <c r="M392" i="1"/>
  <c r="L392" i="1"/>
  <c r="M391" i="1"/>
  <c r="L391" i="1"/>
  <c r="M390" i="1"/>
  <c r="L390" i="1"/>
  <c r="M389" i="1"/>
  <c r="L389" i="1"/>
  <c r="M388" i="1"/>
  <c r="L388" i="1"/>
  <c r="M387" i="1"/>
  <c r="L387" i="1"/>
  <c r="M386" i="1"/>
  <c r="L386" i="1"/>
  <c r="M385" i="1"/>
  <c r="L385" i="1"/>
  <c r="M384" i="1"/>
  <c r="L384" i="1"/>
  <c r="M383" i="1"/>
  <c r="L383" i="1"/>
  <c r="M382" i="1"/>
  <c r="L382" i="1"/>
  <c r="M381" i="1"/>
  <c r="L381" i="1"/>
  <c r="M380" i="1"/>
  <c r="L380" i="1"/>
  <c r="M379" i="1"/>
  <c r="L379" i="1"/>
  <c r="M378" i="1"/>
  <c r="L378" i="1"/>
  <c r="M377" i="1"/>
  <c r="L377" i="1"/>
  <c r="M376" i="1"/>
  <c r="L376" i="1"/>
  <c r="M375" i="1"/>
  <c r="L375" i="1"/>
  <c r="M374" i="1"/>
  <c r="L374" i="1"/>
  <c r="M373" i="1"/>
  <c r="L373" i="1"/>
  <c r="M372" i="1"/>
  <c r="L372" i="1"/>
  <c r="M371" i="1"/>
  <c r="L371" i="1"/>
  <c r="M370" i="1"/>
  <c r="L370" i="1"/>
  <c r="M369" i="1"/>
  <c r="L369" i="1"/>
  <c r="M368" i="1"/>
  <c r="L368" i="1"/>
  <c r="M367" i="1"/>
  <c r="L367" i="1"/>
  <c r="M366" i="1"/>
  <c r="L366" i="1"/>
  <c r="M365" i="1"/>
  <c r="L365" i="1"/>
  <c r="M364" i="1"/>
  <c r="L364" i="1"/>
  <c r="M363" i="1"/>
  <c r="L363" i="1"/>
  <c r="M362" i="1"/>
  <c r="L362" i="1"/>
  <c r="M361" i="1"/>
  <c r="L361" i="1"/>
  <c r="M360" i="1"/>
  <c r="L360" i="1"/>
  <c r="M359" i="1"/>
  <c r="L359" i="1"/>
  <c r="M358" i="1"/>
  <c r="L358" i="1"/>
  <c r="M357" i="1"/>
  <c r="L357" i="1"/>
  <c r="M356" i="1"/>
  <c r="L356" i="1"/>
  <c r="M355" i="1"/>
  <c r="L355" i="1"/>
  <c r="M354" i="1"/>
  <c r="L354" i="1"/>
  <c r="M353" i="1"/>
  <c r="L353" i="1"/>
  <c r="M352" i="1"/>
  <c r="L352" i="1"/>
  <c r="M351" i="1"/>
  <c r="L351" i="1"/>
  <c r="M350" i="1"/>
  <c r="L350" i="1"/>
  <c r="M349" i="1"/>
  <c r="L349" i="1"/>
  <c r="M348" i="1"/>
  <c r="L348" i="1"/>
  <c r="M347" i="1"/>
  <c r="L347" i="1"/>
  <c r="M346" i="1"/>
  <c r="L346" i="1"/>
  <c r="M345" i="1"/>
  <c r="L345" i="1"/>
  <c r="M344" i="1"/>
  <c r="L344" i="1"/>
  <c r="M343" i="1"/>
  <c r="L343" i="1"/>
  <c r="M342" i="1"/>
  <c r="L342" i="1"/>
  <c r="M341" i="1"/>
  <c r="L341" i="1"/>
  <c r="M340" i="1"/>
  <c r="L340" i="1"/>
  <c r="M339" i="1"/>
  <c r="L339" i="1"/>
  <c r="M338" i="1"/>
  <c r="L338" i="1"/>
  <c r="M337" i="1"/>
  <c r="L337" i="1"/>
  <c r="M336" i="1"/>
  <c r="L336" i="1"/>
  <c r="M335" i="1"/>
  <c r="L335" i="1"/>
  <c r="M334" i="1"/>
  <c r="L334" i="1"/>
  <c r="M333" i="1"/>
  <c r="L333" i="1"/>
  <c r="M332" i="1"/>
  <c r="L332" i="1"/>
  <c r="M331" i="1"/>
  <c r="L331" i="1"/>
  <c r="M330" i="1"/>
  <c r="L330" i="1"/>
  <c r="M329" i="1"/>
  <c r="L329" i="1"/>
  <c r="M328" i="1"/>
  <c r="L328" i="1"/>
  <c r="M327" i="1"/>
  <c r="L327" i="1"/>
  <c r="M326" i="1"/>
  <c r="L326" i="1"/>
  <c r="M325" i="1"/>
  <c r="L325" i="1"/>
  <c r="M324" i="1"/>
  <c r="L324" i="1"/>
  <c r="M323" i="1"/>
  <c r="L323" i="1"/>
  <c r="M322" i="1"/>
  <c r="L322" i="1"/>
  <c r="M321" i="1"/>
  <c r="L321" i="1"/>
  <c r="M320" i="1"/>
  <c r="L320" i="1"/>
  <c r="M319" i="1"/>
  <c r="L319" i="1"/>
  <c r="M318" i="1"/>
  <c r="L318" i="1"/>
  <c r="M317" i="1"/>
  <c r="L317" i="1"/>
  <c r="M316" i="1"/>
  <c r="L316" i="1"/>
  <c r="M315" i="1"/>
  <c r="L315" i="1"/>
  <c r="M314" i="1"/>
  <c r="L314" i="1"/>
  <c r="M313" i="1"/>
  <c r="L313" i="1"/>
  <c r="M312" i="1"/>
  <c r="L312" i="1"/>
  <c r="M311" i="1"/>
  <c r="L311" i="1"/>
  <c r="M310" i="1"/>
  <c r="L310" i="1"/>
  <c r="M309" i="1"/>
  <c r="L309" i="1"/>
  <c r="M308" i="1"/>
  <c r="L308" i="1"/>
  <c r="M307" i="1"/>
  <c r="L307" i="1"/>
  <c r="M306" i="1"/>
  <c r="L306" i="1"/>
  <c r="M305" i="1"/>
  <c r="L305" i="1"/>
  <c r="M304" i="1"/>
  <c r="L304" i="1"/>
  <c r="M303" i="1"/>
  <c r="L303" i="1"/>
  <c r="M302" i="1"/>
  <c r="L302" i="1"/>
  <c r="M301" i="1"/>
  <c r="L301" i="1"/>
  <c r="M300" i="1"/>
  <c r="L300" i="1"/>
  <c r="M299" i="1"/>
  <c r="L299" i="1"/>
  <c r="M298" i="1"/>
  <c r="L298" i="1"/>
  <c r="M297" i="1"/>
  <c r="L297" i="1"/>
  <c r="M296" i="1"/>
  <c r="L296" i="1"/>
  <c r="M295" i="1"/>
  <c r="L295" i="1"/>
  <c r="M294" i="1"/>
  <c r="L294" i="1"/>
  <c r="M293" i="1"/>
  <c r="L293" i="1"/>
  <c r="M292" i="1"/>
  <c r="L292" i="1"/>
  <c r="M291" i="1"/>
  <c r="L291" i="1"/>
  <c r="M290" i="1"/>
  <c r="L290" i="1"/>
  <c r="M289" i="1"/>
  <c r="L289" i="1"/>
  <c r="M288" i="1"/>
  <c r="L288" i="1"/>
  <c r="M287" i="1"/>
  <c r="L287" i="1"/>
  <c r="M286" i="1"/>
  <c r="L286" i="1"/>
  <c r="M285" i="1"/>
  <c r="L285" i="1"/>
  <c r="M284" i="1"/>
  <c r="L284" i="1"/>
  <c r="M283" i="1"/>
  <c r="L283" i="1"/>
  <c r="M282" i="1"/>
  <c r="L282" i="1"/>
  <c r="M281" i="1"/>
  <c r="L281" i="1"/>
  <c r="M280" i="1"/>
  <c r="L280" i="1"/>
  <c r="M279" i="1"/>
  <c r="L279" i="1"/>
  <c r="M278" i="1"/>
  <c r="L278" i="1"/>
  <c r="M277" i="1"/>
  <c r="L277" i="1"/>
  <c r="M276" i="1"/>
  <c r="L276" i="1"/>
  <c r="M275" i="1"/>
  <c r="L275" i="1"/>
  <c r="M274" i="1"/>
  <c r="L274" i="1"/>
  <c r="M273" i="1"/>
  <c r="L273" i="1"/>
  <c r="M272" i="1"/>
  <c r="L272" i="1"/>
  <c r="M271" i="1"/>
  <c r="L271" i="1"/>
  <c r="M270" i="1"/>
  <c r="L270" i="1"/>
  <c r="M269" i="1"/>
  <c r="L269" i="1"/>
  <c r="M268" i="1"/>
  <c r="L268" i="1"/>
  <c r="M267" i="1"/>
  <c r="L267" i="1"/>
  <c r="M266" i="1"/>
  <c r="L266" i="1"/>
  <c r="M265" i="1"/>
  <c r="L265" i="1"/>
  <c r="M264" i="1"/>
  <c r="L264" i="1"/>
  <c r="M263" i="1"/>
  <c r="L263" i="1"/>
  <c r="M262" i="1"/>
  <c r="L262" i="1"/>
  <c r="M261" i="1"/>
  <c r="L261" i="1"/>
  <c r="M260" i="1"/>
  <c r="L260" i="1"/>
  <c r="M259" i="1"/>
  <c r="L259" i="1"/>
  <c r="M258" i="1"/>
  <c r="L258" i="1"/>
  <c r="M257" i="1"/>
  <c r="L257" i="1"/>
  <c r="M256" i="1"/>
  <c r="L256" i="1"/>
  <c r="M255" i="1"/>
  <c r="L255" i="1"/>
  <c r="M254" i="1"/>
  <c r="L254" i="1"/>
  <c r="M253" i="1"/>
  <c r="L253" i="1"/>
  <c r="M252" i="1"/>
  <c r="L252" i="1"/>
  <c r="M251" i="1"/>
  <c r="L251" i="1"/>
  <c r="M250" i="1"/>
  <c r="L250" i="1"/>
  <c r="M249" i="1"/>
  <c r="L249" i="1"/>
  <c r="M248" i="1"/>
  <c r="L248" i="1"/>
  <c r="M247" i="1"/>
  <c r="L247" i="1"/>
  <c r="M246" i="1"/>
  <c r="L246" i="1"/>
  <c r="M245" i="1"/>
  <c r="L245" i="1"/>
  <c r="M244" i="1"/>
  <c r="L244" i="1"/>
  <c r="M243" i="1"/>
  <c r="L243" i="1"/>
  <c r="M242" i="1"/>
  <c r="L242" i="1"/>
  <c r="M241" i="1"/>
  <c r="L241" i="1"/>
  <c r="M240" i="1"/>
  <c r="L240" i="1"/>
  <c r="M239" i="1"/>
  <c r="L239" i="1"/>
  <c r="M238" i="1"/>
  <c r="L238" i="1"/>
  <c r="M237" i="1"/>
  <c r="L237" i="1"/>
  <c r="M236" i="1"/>
  <c r="L236" i="1"/>
  <c r="M235" i="1"/>
  <c r="L235" i="1"/>
  <c r="M234" i="1"/>
  <c r="L234" i="1"/>
  <c r="M233" i="1"/>
  <c r="L233" i="1"/>
  <c r="M232" i="1"/>
  <c r="L232" i="1"/>
  <c r="M231" i="1"/>
  <c r="L231" i="1"/>
  <c r="M230" i="1"/>
  <c r="L230" i="1"/>
  <c r="M229" i="1"/>
  <c r="L229" i="1"/>
  <c r="M228" i="1"/>
  <c r="L228" i="1"/>
  <c r="M227"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1" i="1"/>
  <c r="L201" i="1"/>
  <c r="M200" i="1"/>
  <c r="L200" i="1"/>
  <c r="M199" i="1"/>
  <c r="L199" i="1"/>
  <c r="M198" i="1"/>
  <c r="L198" i="1"/>
  <c r="M197" i="1"/>
  <c r="L197" i="1"/>
  <c r="M196" i="1"/>
  <c r="L196" i="1"/>
  <c r="M195" i="1"/>
  <c r="L195" i="1"/>
  <c r="M194" i="1"/>
  <c r="L194" i="1"/>
  <c r="M193" i="1"/>
  <c r="L193" i="1"/>
  <c r="M192" i="1"/>
  <c r="L192" i="1"/>
  <c r="M191" i="1"/>
  <c r="L191" i="1"/>
  <c r="M190" i="1"/>
  <c r="L190" i="1"/>
  <c r="M189" i="1"/>
  <c r="L189" i="1"/>
  <c r="M188" i="1"/>
  <c r="L188" i="1"/>
  <c r="M187" i="1"/>
  <c r="L187" i="1"/>
  <c r="M186" i="1"/>
  <c r="L186" i="1"/>
  <c r="M185" i="1"/>
  <c r="L185" i="1"/>
  <c r="M184" i="1"/>
  <c r="L184" i="1"/>
  <c r="M183" i="1"/>
  <c r="L183" i="1"/>
  <c r="M182" i="1"/>
  <c r="L182" i="1"/>
  <c r="M181" i="1"/>
  <c r="L181" i="1"/>
  <c r="M180" i="1"/>
  <c r="L180" i="1"/>
  <c r="M179" i="1"/>
  <c r="L179" i="1"/>
  <c r="M178" i="1"/>
  <c r="L178" i="1"/>
  <c r="M177" i="1"/>
  <c r="L177" i="1"/>
  <c r="M176" i="1"/>
  <c r="L176" i="1"/>
  <c r="M175" i="1"/>
  <c r="L175" i="1"/>
  <c r="M174" i="1"/>
  <c r="L174" i="1"/>
  <c r="M173" i="1"/>
  <c r="L173" i="1"/>
  <c r="M172" i="1"/>
  <c r="L172" i="1"/>
  <c r="M171" i="1"/>
  <c r="L171" i="1"/>
  <c r="M170" i="1"/>
  <c r="L170" i="1"/>
  <c r="M169" i="1"/>
  <c r="L169" i="1"/>
  <c r="M168" i="1"/>
  <c r="L168" i="1"/>
  <c r="M167" i="1"/>
  <c r="L167" i="1"/>
  <c r="M166" i="1"/>
  <c r="L166" i="1"/>
  <c r="M165" i="1"/>
  <c r="L165"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7" i="1"/>
  <c r="L87"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9" i="1"/>
  <c r="L69"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 r="M2" i="1"/>
  <c r="L2" i="1"/>
</calcChain>
</file>

<file path=xl/sharedStrings.xml><?xml version="1.0" encoding="utf-8"?>
<sst xmlns="http://schemas.openxmlformats.org/spreadsheetml/2006/main" count="7918" uniqueCount="3148">
  <si>
    <t>Uploaded Date</t>
  </si>
  <si>
    <t>Channel</t>
  </si>
  <si>
    <t>Video URL</t>
  </si>
  <si>
    <t>Video Title</t>
  </si>
  <si>
    <t>Description</t>
  </si>
  <si>
    <t>Base URL</t>
  </si>
  <si>
    <t>Divider1</t>
  </si>
  <si>
    <t>Divider2</t>
  </si>
  <si>
    <t>Folder separator</t>
  </si>
  <si>
    <t>Youtube id</t>
  </si>
  <si>
    <t>End URL</t>
  </si>
  <si>
    <t>Transcript Link</t>
  </si>
  <si>
    <t>2022 06 22</t>
  </si>
  <si>
    <t>Inception Radio Network</t>
  </si>
  <si>
    <t>https://youtu.be/u2z01v720LU</t>
  </si>
  <si>
    <t xml:space="preserve"> Power vs. Force </t>
  </si>
  <si>
    <t>https://files.afu.se/Downloads/Transcripts/Inception%20Radio%20(Mike%20Lucas)/</t>
  </si>
  <si>
    <t xml:space="preserve"> - </t>
  </si>
  <si>
    <t>_</t>
  </si>
  <si>
    <t>/</t>
  </si>
  <si>
    <t>u2z01v720LU</t>
  </si>
  <si>
    <t xml:space="preserve"> - transcript (automated).pdf</t>
  </si>
  <si>
    <t>2022 06 10</t>
  </si>
  <si>
    <t>https://youtu.be/HuVl6O2yqfQ</t>
  </si>
  <si>
    <t xml:space="preserve">Center of Light Action (Vah)   Save the Children </t>
  </si>
  <si>
    <t>HuVl6O2yqfQ</t>
  </si>
  <si>
    <t>2022 06 08</t>
  </si>
  <si>
    <t>https://youtu.be/mGpwTJIsaPk</t>
  </si>
  <si>
    <t xml:space="preserve"> The Plan </t>
  </si>
  <si>
    <t>http://centeroflightradio - http://facebook.com/centeroflightfoundation
🙏 Center of Light Work 🙏
🔥 The Center of Light Foundation is a nonprofit dedicated to helping and empowering humans realize their value and self-worth that they can unconditionally offer to humanity. Since 2018 we have been teaching the unheard the power of spiritually positive and productive expression through broad and vast spiritual wisdom, healing through performing arts, improvisation, and meditation.
💫 The specific objectives and purpose of this organization shall be: 
💥 offering people the tools and techniques needed to live in a more inclusive and spiritually aligned;
💥 to provide facilitation through, spiritual counselling, service, education, and leadership training;
💥 to provide opportunities for participants to engage in meditation, self-reflection, creative writing, visual arts, mentorship;
💥 to sponsor, host and/or participate in events and activities that promote the spiritual community and in service to the greater community of the world.
👉 Feel free to join a powerful, fast, growing movement:
http://facebook.com/centeroflightfoundation
📙 "HOMECOMING: Crossing the Bridge To the Soul"
💫 https://amzn.to/31NFvN1
🌎 http://KeithAnthonyBlanchard.com
🌎 http://YouTube.com/CenterOfLightRadio
🔥 Thank you, Share Warriors! 🔥
💖 You Are Loved Beyond Measure,
🙏 YNV 🙏
#centeroflightfoundation #spiritualexpansion #spiritualgrowth</t>
  </si>
  <si>
    <t>mGpwTJIsaPk</t>
  </si>
  <si>
    <t>2022 06 01</t>
  </si>
  <si>
    <t>https://youtu.be/BKocH8NJtds</t>
  </si>
  <si>
    <t>Center of Light Radio with guest, Brian D. Hardin</t>
  </si>
  <si>
    <t>BKocH8NJtds</t>
  </si>
  <si>
    <t>2022 05 30</t>
  </si>
  <si>
    <t>https://youtu.be/3IrQx6V4oFk</t>
  </si>
  <si>
    <t xml:space="preserve"> Zombie Apocalypse </t>
  </si>
  <si>
    <t>http://centeroflightradio.com - http://facebook.com/centeroflightfoundation
http://centeroflightradio.com - http://facebook.com/centeroflightfoundation
✨ Center of Light Tradition ✨
💥 Have you fallen prey to the walking dead? 
💥 Have you been bit and/or bite?
💥 Have you awakened from death and live for life?
💥 Have you seen the Truth shining through their lies?
📙 From HOMECOMING: Crossing the Bridge To the Soul
🔥 They are the ones who still promulgate the message that God is separate from you — holier than thou — and that you can never aspire to God because you are born sinners. As if it is a sin to be born human What you are afraid of, Dear One, is power. And it is no wonder, because, from early on, when you did something “wrong,” you were reprimanded by those in positions of authority — parents, school principals, the church, law enforcement, etc.
But the Power within you that so much wants to surface is very different from that sort of power. It never punishes. That is because It comes from Me and, unlike those others, I am unconditional. I support you in all the good that you are doing and I shall never punish you for doing whatever you may think of as “bad. You are not a walking, dead zombie!
👉 Feel free to join a powerful, fast, growing movement:
 http://facebook.com/centeroflightfoundation
📙 "HOMECOMING: Crossing the Bridge To the Soul"
💫 Purchase Keith's bestseller here - https://amzn.to/31NFvN1
🌎 www.KeithAnthonyBlanchard.com
🌎 www.YouTube.com/CenterOfLightRadio
💖 You Are Loved Beyond Measure 💖
🙏 YNV 🙏
#centeroflightfoundation #thewalkingdead #zombieapocalypse</t>
  </si>
  <si>
    <t>3IrQx6V4oFk</t>
  </si>
  <si>
    <t>2022 05 28</t>
  </si>
  <si>
    <t>https://youtu.be/MAmc8tej4MQ</t>
  </si>
  <si>
    <t xml:space="preserve">Center of Light Cinema   Projection </t>
  </si>
  <si>
    <t>http://centeroflightradio.com - http://facebook.com/centeroflightfoundation_x000D_
🎥 Center of Light Cinema 🎥 
🎞 Your life is the movie you make.
👉 Feel free to join a powerful, fast, growing movement:
 http://facebook.com/centeroflightfoundation
📙 "HOMECOMING: Crossing the Bridge To the Soul"
💫 https://amzn.to/31NFvN1
🌎 www.KeithAnthonyBlanchard.com
www.YouTube.com/CenterOfLightRadio
🔥 Thank you, Share Warriors! 🔥
🙏 YNV 🙏
_x000D_
#centeroflightfoundation #spiritualawareness #spiritualgrowth</t>
  </si>
  <si>
    <t>MAmc8tej4MQ</t>
  </si>
  <si>
    <t>2022 05 27</t>
  </si>
  <si>
    <t>https://youtu.be/ZQusbFxaMXM</t>
  </si>
  <si>
    <t xml:space="preserve"> Navigating the Cosmic Shift  with guest, Dale Allen Hoffman</t>
  </si>
  <si>
    <t>Ancient Insight for the Present Moment_x000D_
 Reverend Dale Allen Hoffman is an Ancient Aramaic Wisdom Keeper, mystic and energetic healer revealing long-suppressed ancient secrets and healing modalities._x000D_
Dale came of age in the 1970s and 80s on the edge of the fabled Pine Barrens of southern New Jersey. The Pines were the ancestral lands of the indigenous Lenape nation as well as an occult hot bed rife with sacrificial cults, the Atlantic City mafia, haunted Revolutionary War battlefields and infamous cryptid The Jersey Devil. Dale's childhood was punctuated by profound experiences of paranormal and natural phenomena, extraterrestrial visitations and spiritual epiphanies._x000D_
For over 30 years, Dale has been what many call "the teacher behind the teachers". Since coining the term "Aramaic Toning" in the early 1990’s, Dale is the frequent "go to" authority for many well-known spiritual teachers, celebrities, business icons, musicians, etc on how to awaken the experiential core of ancient teachings in the most practical ways possible. He is regarded as one of the world’s foremost authorities on the incredible transformational power of the ancient Aramaic energetic alchemy teachings of Yeshua and Magdalene in their original 2,000-year-old context. Dale shares a living, breathing vision of this ancient wisdom from the Biblical, Gnostic and Mystery School philosophies as one pure revelation._x000D_
His work awakens the profound transformational qualities of consciously intoned ancient and indigenous sounds, tones and languages on activating lucid states of alert, ecstatic Presence within a matter of seconds. Dale’s focus is not simply on words or languages, but rather on the Gnostic experiential core of how to consciously live a richly mystical life from the inside out. Dale’s sincerity burns away the veils of religion, theology, linguistics and mythology with the pure intent of revealing the direct, transformational flame at the heart of the world’s great philosophies._x000D_
Dale has been a certified breath work practitioner and instructor since 1993, having assisted thousands of participants with this incredibly powerful ancient technology. Dale ultimately traced several very specific breath patterns back to their primordial roots to develop the Ancient Rookha Breathwork Process. This specific primeval process of entering through “the eye of a needle” was also practiced by Paramahansa Yogananda, St Theresa of Avila and the ancient Etruscans._x000D_
Dale is an actor, author, musician, performance artist and former columnist, whose “BeingAsheville: The Movers, the Shakers and the Peacemakers” was a monthly feature in The Indie and he was a contributing writer for the Jeff Buckley International Newsletter.  Dale has published numerous audio and video programs and is author of the book Echoes of an Ancient Dream: Aramaic Toning on the Path of Light which rocketed straight to the Number One Hot New Mysticism Release spot on Amazon within hours of its release on November 15, 2015 (11-15-15)._x000D_
Dale has lived deep in the Blue Ridge Mountains with his beautiful family in the spiritual epicenter of Asheville, North Carolina for the past 20 years._x000D_
_x000D_
 Dale’s website:_x000D_
https://daleallenhoffman.com_x000D_
To purchase Dale’s book:_x000D_
https://amzn.to/3PIEgqj_x000D_
YT channel:_x000D_
https:// youtube.com/c/DaleAllenHoffman_x000D_
Dale’s products:_x000D_
https://bit.ly/3lJVUfM_x000D_
_______________________________________x000D_
_x000D_
 Feel free to join a powerful, fast, growing movement:_x000D_
 http://facebook.com/centeroflightfoundation_x000D_
  "HOMECOMING: Crossing the Bridge To the Soul"_x000D_
 Purchase Keith's bestseller here - https://amzn.to/31NFvN1_x000D_
 www.KeithAnthonyBlanchard.com_x000D_
 www.YouTube.com/CenterOfLightRadio_x000D_
 You Are Loved Beyond Measure _x000D_
 YNV</t>
  </si>
  <si>
    <t>ZQusbFxaMXM</t>
  </si>
  <si>
    <t>2022 05 24</t>
  </si>
  <si>
    <t>https://youtu.be/11B0iCt4iao</t>
  </si>
  <si>
    <t xml:space="preserve">  Center of Light Law   Breaking the Rules   </t>
  </si>
  <si>
    <t>http://centeroflightradio.com - http://facebook.com/centeroflightfoundation
📙 From 'HOMECOMING: Crossing the Bridge To the Soul'
🔥 What currently serves as the planet’s laws are not, for they are false. I ask you: How can you break a law — how?
👲 “I don’t understand Your question.”
Since a law is stable and absolute, it cannot be broken. That is what makes it law. If laws could be broken, the universe would shut down. Spiritual law is what maintains universal order and what makes My existence eternal.
So many of you are still flouting universal law by following false rulers, thus their false rules — and you have been bending them at that. Can you see how this relates to the trouble you are having?
“I’m starting to. Will You show me what spiritual law looks like?”
I will do you one better by giving you the Divine Principle, My Law, everything that I am. When you live It — when you let It become anchored within you — Heaven on Earth will be yours.
👉 Feel free to join a powerful, fast, growing movement:
 http://facebook.com/centeroflightfoundation
 📙 "HOMECOMING: Crossing the Bridge To the Soul"
💫 Purchase here - https://amzn.to/31NFvN1
🌎 www.KeithAnthonyBlanchard.com
🌎 www.YouTube.com/CenterOfLightRadio
💖 You Are Loved Beyond Measure 💖
🙏 YNV 🙏
#centeroflightfoundation #law #divinelaw</t>
  </si>
  <si>
    <t>11B0iCt4iao</t>
  </si>
  <si>
    <t>2022 05 20</t>
  </si>
  <si>
    <t>https://youtu.be/hTOMSBKruoo</t>
  </si>
  <si>
    <t>✨ Center of Light Diversity   Inclusion  ✨</t>
  </si>
  <si>
    <t>http://centeroflightradio.com - http://facebook.com/centeroflightfoundation
📙 From 'HOMECOMING: Crossing the Bridge To the Soul'
🔥 Dear Ones, you have already done some mighty fine work on yourselves, but now the real work begins! 
Between now and forever, I ask that you gather people, one at a time if you have to, but gather them do. Embrace each of your brothers and sisters without discrimination and treat them with the same Love I bestow upon you, be they “enemies,” friends, relatives or strangers. Embrace every little spark of God. Your journey will be smoother if you accept the fact that, through everything, I am here, ready to keep My promise etched on your hearts.
👉 Feel free to join a powerful, fast, growing movement:
 http://facebook.com/centeroflightfoundation
 📙 "HOMECOMING: Crossing the Bridge To the Soul"
💫 Purchase here - https://amzn.to/31NFvN1
🌎 www.KeithAnthonyBlanchard.com
🌎 www.YouTube.com/CenterOfLightRadio
💖 You Are Loved Beyond Measure 💖
🙏 YNV 🙏</t>
  </si>
  <si>
    <t>hTOMSBKruoo</t>
  </si>
  <si>
    <t>2022 05 19</t>
  </si>
  <si>
    <t>https://youtu.be/hfQ78xwOmdg</t>
  </si>
  <si>
    <t>Center of Light Radio with guest, Stephani Grace</t>
  </si>
  <si>
    <t>Tonight on C.O.L.O.R. _x000D_
 Stephani Grace is an author, motivational speaker, therapist and mindfulness expert. She has used self-exploration and mindfulness to overcome many adversities, including addiction and remnants of a traumatic upbringing, to live a more vital, inspired and fulfilling life._x000D_
Through her personal inner work and with hundreds of her clients, Stephani knows that everyone can experience the freedom of living life as their true self, free from judgment and past conditioning to feel joy and happiness every day. She has made it her life’s mission to create helpful, accessible and easily applied tools to make wholehearted living possible for all people, everywhere._x000D_
Stephani Grace is a state-licensed and board-certified professional counsellor with 21 years of experience counselling individuals and couples using her unique blend of psychology and spirituality. She specializes in the treatment of adults struggling with anxiety, depression, and weight loss. She received her BA in Psychology and MA in Counseling Psychology from Humboldt State University. She has a successful private practice in Portland, Oregon, where she lives with her daughter, Olivia, her dog, Lulu, and her cats, Birdie and Gus._x000D_
_x000D_
 YOU ARE WORTHY OF LOVE &amp; ACCEPTANCE_x000D_
Creating Real Happiness A to Z will help you to cultivate awareness and presence so you can finally understand the truth that no matter your circumstances or conditioning, you are enough._x000D_
Inspired by working with clients in her thriving counselling practice, Stephani Grace has assembled key spiritual ideas and mindfulness practices that have proven to create lasting change. Wherever you are on your journey to self-love, this book and its simple, bite-sized A to Z format is designed to make it easy for you to discover real happiness and deepen your relationship with your true self._x000D_
_x000D_
 The practices in this book will help you:_x000D_
Accept and love yourself as you are._x000D_
Develop a healthy relationship with your body._x000D_
Find the right partner._x000D_
Feel empowered to change your life._x000D_
Find real peace in a chaotic world._x000D_
_x000D_
 Book link: https://johnhuntpublishing.com/o-books/our-books/creating-real-happiness-a-z_x000D_
_________________x000D_
_x000D_
 Feel free to join a powerful, fast, growing movement:_x000D_
 http://facebook.com/centeroflightfoundation_x000D_
_x000D_
  "HOMECOMING: Crossing the Bridge To the Soul"_x000D_
 https://amzn.to/31NFvN1_x000D_
 www.KeithAnthonyBlanchard.com_x000D_
 www.YouTube.com/CenterOfLightRadio_x000D_
 Thank you, Share Warriors! _x000D_
 You Are Loved Beyond Measure _x000D_
 YNV</t>
  </si>
  <si>
    <t>hfQ78xwOmdg</t>
  </si>
  <si>
    <t>2022 05 17</t>
  </si>
  <si>
    <t>https://youtu.be/NeUbCzlaWFo</t>
  </si>
  <si>
    <t>Center of Light Seva  “Covenant”</t>
  </si>
  <si>
    <t>Reclaiming the Kingdom _x000D_
 ‘And I also established my covenant with them to give the land of Ca’naan, the land of their alien residences in which they reside as aliens. 5 And I, even I, have heard the groaning of the sons of Israel, whom the Egyptians are enslaving, and I remember my covenant.’_x000D_
_x000D_
 "HOMECOMING: Crossing the Bridge To the Soul"_x000D_
 https://amzn.to/31NFvN1_x000D_
 www.KeithAnthonyBlanchard.com_x000D_
 www.YouTube.com/CenterOfLightRadio_x000D_
 Thank you, Share Warriors! _x000D_
 You Are Loved Beyond Measure _x000D_
 YNV</t>
  </si>
  <si>
    <t>NeUbCzlaWFo</t>
  </si>
  <si>
    <t>2022 05 13</t>
  </si>
  <si>
    <t>https://youtu.be/GcHvNWRFjMM</t>
  </si>
  <si>
    <t xml:space="preserve">Center of Light Awareness   Expansion Into Nothing and Everything </t>
  </si>
  <si>
    <t>http://www.centeroflightradio.com - http://facebook.com/centeroflightfoundation
📙 From 'HOMECOMING: Crossing the Bridge To the Soul'
🔥 All who seek divinity must live a life free from wanting, for that is the source and cause of spiritual bondage. As long as one is constantly wanting, one will only fall farther away from the selflessness of Grace into the selfishness of ego.
The ego mind is the cloth that veils Consciousness — your wants are its threads. But when you give up your constant wanting, the ego-threads will fall away and the cloth will disappear, revealing your True Nature, the pure, genuine Self that is the Soul.
God-realization will happen when you finally free your self from the brain, the senses, the mind — the wanter.
Once you break out of your finite little prison of individuality, you will become conscious, enlightened — one with the Cosmic Power. Thus, will you reach God!
👉 "HOMECOMING: Crossing the Bridge To the Soul"
💫 https://amzn.to/31NFvN1
🌎 www.KeithAnthonyBlanchard.com
www.YouTube.com/CenterOfLightRadio
🔥 Thank you, Share Warriors! 🔥
💖 #YouAreLovedBeyondMeasure,
🙏 YNV 🙏
#centeroflightfoundation #omnipotent #expansion</t>
  </si>
  <si>
    <t>GcHvNWRFjMM</t>
  </si>
  <si>
    <t>2022 05 02</t>
  </si>
  <si>
    <t>https://youtu.be/LSWdc1COTk8</t>
  </si>
  <si>
    <t xml:space="preserve">Center of Light Play  Ouija </t>
  </si>
  <si>
    <t>http://centeroflightradio.com - http://facebook.com/centeroflightfoundation
📙 From 'HOMECOMING: Crossing the Bridge To the Soul'
🔥 My Children: I know that you believe in God. But if you want to help Me help you shape the world into something worth living in, it is not enough to simply believe in Me — you must know Me as I know you. And know that I am ready to do what I have always done — work through ordinary people just like you who are making themselves available to anchor the Divine Principle.
💫 Order HOMECOMING: https://amzn.to/31NFvN1
🌎 www.KeithAnthonyBlanchard.com
💥www.YouTube.com/CenterOfLightRadio
🔥 Thank you, Share Warriors! 🔥
💖 #CenterofLightFoundation
🙏 YNV 🙏
#centeroflightfoundation #ouija #ouijaboard
____________________________
SUBSCRIBE to Keith’s YouTube Channel Today!
https://www.youtube.com/channel/UClVGw4qL7cqZxTfVwrovYZQ/videos
Click Here to become part of the Center of Light Radio and see who is coming up on future shows! http://www.centeroflightradio.com
Click Here To Check Out Keith's Life Changing, Best Selling Books! http://www.centeroflightradio.com/#!keith-creations/h0cer
Follow Keith on Twitter: http://www.twitter.com/CenterofLight1</t>
  </si>
  <si>
    <t>LSWdc1COTk8</t>
  </si>
  <si>
    <t>2022 04 29</t>
  </si>
  <si>
    <t>https://youtu.be/-XEhE0i1RfE</t>
  </si>
  <si>
    <t xml:space="preserve">Center of Light Shhh   Secret </t>
  </si>
  <si>
    <t>The Center of Light Foundation is a nonprofit dedicated to helping and empowering humans realize their value and self-worth that they can unconditionally offer to humanity. Since 2018 we have been teaching the unheard the power of spiritually positive and productive expression through broad and vast spiritual wisdom, healing through performing arts, improvisation, and meditation. _x000D_
A non-profit organization founded and jointly run by Rev. Keith Anthony Blanchard, a spiritual teacher, healer and counsellor, of Memphis, TN and Rev. Dr. Katie Kamara, a psychologist, spiritual teacher and metaphysician, of Washington, D.C., who both are spiritually enlightened and deeply attuned to the needs and desires of many individuals all around the world. _x000D_
The Center of Light Foundation exists to stand up against the spiritually repressed and oppressed, all the while offering people the tools and techniques needed to live in a more inclusive and spiritually aligned just and safe world. _x000D_
Using the tools of meditation, self-reflection, creative writing, visual arts, mentorship, spiritual counselling, service, education, and leadership training, all of which have been guided by Rev. Keith Anthony Blanchard and Rev. Dr. Katie Kamara, The Center of Light Foundation is able to accomplish our mission to help those rebuild their faith in themselves and in humanity and raise their self-esteem to live a life of fire, clarity and action._x000D_
We offer:_x000D_
- offering people the tools and techniques needed to live in a more inclusive &amp; spiritually aligned;_x000D_
- to provide facilitation through, spiritual counselling, service, education, and leadership training;_x000D_
- to provide opportunities for participants to engage in meditation, self-reflection, creative writing, visual arts, mentorship;_x000D_
- to sponsor, host and/or participate in events and activities that promote the spiritual community and in service to the greater community of the world._x000D_
_x000D_
 Order HOMECOMING: https://amzn.to/31NFvN1_x000D_
 www.KeithAnthonyBlanchard.com_x000D_
www.YouTube.com/CenterOfLightRadio_x000D_
 Thank you, Share Warriors! _x000D_
 #CenterofLightFoundation,_x000D_
 YNV</t>
  </si>
  <si>
    <t>-XEhE0i1RfE</t>
  </si>
  <si>
    <t>2022 04 28</t>
  </si>
  <si>
    <t>https://youtu.be/79OvafCY6F4</t>
  </si>
  <si>
    <t xml:space="preserve">Center of Light Tribe   Foundation Nation </t>
  </si>
  <si>
    <t>79OvafCY6F4</t>
  </si>
  <si>
    <t>2022 04 23</t>
  </si>
  <si>
    <t>https://youtu.be/nQNhRLrGY8g</t>
  </si>
  <si>
    <t xml:space="preserve">Center of Light Plight   Earth Day </t>
  </si>
  <si>
    <t>nQNhRLrGY8g</t>
  </si>
  <si>
    <t>2022 04 20</t>
  </si>
  <si>
    <t>https://youtu.be/T8ZRicKM2iA</t>
  </si>
  <si>
    <t xml:space="preserve">Center of Light Spoken Word   SHAZAM! </t>
  </si>
  <si>
    <t>http://centeroflightradio.com - https://www.facebook.com/groups/centeroflight
💫 https://amzn.to/31NFvN1
🌎 www.KeithAnthonyBlanchard.com
💥www.YouTube.com/CenterOfLightRadio
🔥 Thank you, Share Warriors! 🔥
💖 #CenterofLightFoundation,
🙏 YNV 🙏
#centeroflightfoundation #spokenword #sacredwords
___________________________________________
SUBSCRIBE to Keith’s YouTube Channel Today! 
https://www.youtube.com/channel/UClVGw4qL7cqZxTfVwrovYZQ/videos
Click Here to become part of the Center of Light Radio and see who is coming up on future shows! http://www.centeroflightradio.com
Click Here To Check Out Keith's Life Changing, Best Selling Books! http://www.centeroflightradio.com/#!keith-creations/h0ce1
Follow Keith on Twitter: http://www.twitter.com/CenterofLight1</t>
  </si>
  <si>
    <t>T8ZRicKM2iA</t>
  </si>
  <si>
    <t>2022 04 14</t>
  </si>
  <si>
    <t>https://youtu.be/_p9Cnbk428M</t>
  </si>
  <si>
    <t xml:space="preserve">Center of Light Shock and Awe   Bliss Fuck </t>
  </si>
  <si>
    <t>_p9Cnbk428M</t>
  </si>
  <si>
    <t>2018 03 09</t>
  </si>
  <si>
    <t>https://youtu.be/PJrvplTDkOk</t>
  </si>
  <si>
    <t>Marilyn &amp; Dick Carlson   Oklahoma's Finest Takes on the Aliens &amp; Bigfoot!</t>
  </si>
  <si>
    <t>Download the Podcast here:
https://inceptionradionetwork.com/marilyn-dick-carlson-oklahomas-finest/
Oklahoma’s Finest Takes on the Aliens &amp; Bigfoot!
Sunday, March 4th, 2018, MJ of Pang Radio along with co-host Ken Storch returns with veteran paranormal investigators Marilyn and Dick Carlson to share their latest UFO and Bigfoot related cases in the state of Oklahoma. 
MARILYN &amp; DICK CARLSON
Marilyn Carlson has been a UFO and paranormal researcher since the 1960’s and began her research work more deeply in 1988 when she had a very unusual experience that could not be explained to her. She began teaching Chakara meditations which led her to having an experience with UFOs and ET. In 1993 she attended St John’s University and pursued a 1 year training program in Clinical Hypnotherapy. She was certified in Clinical Hypnotherapy by The National Guild of Hypnotists and immediately began working with UFO abductees. She has taught classes on how to use hypnosis with abductees and bringing forth hidden memories. She has appeared on the Sightings TV program in 1995, numerous radio shows and recently appeared on Channel 8 News in Tulsa, OK.
Dick Carlson is Originally from Butte, Montana. Served in the US Navy (Submarines). Career experiences include; government civil service (US Navy), systems engineering for IBM, Loral Corp, Lockheed Martin. Retired Lockheed Martin 2004 and president of a systems engineering consulting firm in Yukon, OK
OKLAHOMA UFO PARANORMAL TEAM (OUPT)
OKLAHOMA UFO PARANORMAL TEAM (OUPT) is a group of highly trained individuals that are dedicated to the knowledge of all things paranormal. This includes UFOs, Apparitions or Ghosts, Cryptozoology and Bigfoot, Crop Circles and Cattle Mutilations. Their team all have had extensive training in field investigations, ghost hunting, and psychic phenomena. All of their members are former Mufon and EPIC investigators that came together as a team with a desire to form a smaller well organized group of 10 members. They have all the latest equipment to help in every kind of investigation…
Listen to this interview &amp; catch up on all the other shows by joining our IRN Insider program!
https://irn.bz/Archives | https:/irn.bz/InsiderClub
The post Marilyn &amp; Dick Carlson appeared first on Inception Radio Network | UFO &amp; Paranormal Talk Radio.</t>
  </si>
  <si>
    <t>PJrvplTDkOk</t>
  </si>
  <si>
    <t>https://youtu.be/gJt1KDTrgnY</t>
  </si>
  <si>
    <t>UFO Headline News   Thursday March 1st, 2018</t>
  </si>
  <si>
    <t>Get the rest of the links here:
https://inceptionradionetwork.com/ufo-headline-news-thursday-march-1st-2018/
Here is the UFO Headline News for Thursday March 1st, 2018
Headline #1: 
UFO Sighting in Saskatchewan on 1958-08-22 00:00:00 – What cem – is mh5
Synopsis:I have seen grids shown to me by grays and was told there mineing something called mh5 do yous know what it is?
Headline #2: UFO Sighting in Nice, California on 2018-02-01 01:44:00 – Attached is a picture (one of many) that i took during the eclipse on february 1 2018.. please let me know what i captured..Asap..Thank you..
Synopsis:Pictures taken with my moto phone at approximately 1am to 3:30am, during the lunar eclipse. sent several for comparison. thank you. respectfully, l. olivieri
Headline #3: UFO Sighting in North Bend, Oregon on 2018-02-19 20:10:00 – I witnessed at least 3 moving lights, up and down, back and forth, no sound
Synopsis:Before going to bed, looked out my window over the pacific ocean, watched the stars for a few minutes, and then the lights moving. i’ve seen this before, i watched for about 10 minutes and went to bed. they were still there.
Headline #4: UFO Sighting in Markt Indersdorf, Bayern on 2018-02-20 04:00:00 – I woke up to three brownish entities next to my bed
Synopsis:I thought i was sleeping and had the feeling i was being watched, then i slowly took a flashlight and shined next to my bed where i saw three slim entities with a brown skin color and small eyes. the one in the middle looked like it got angry because of me shining my light directly into his face. then he rose his arm and pointed something at me. everything got white and then i woke up with nobody next to my bed
Headline #5: UFO Sighting in Henderson, Nevada on 2018-02-19 17:41:00 – Approx 9 to 10 round stationary lights in a row. then they quickly moved upward with many lights coming downward at them. looked like a battle.
Synopsis:I was waiting in the car while my buddy went into the store. i noticed about 9 to 10 brights dots in the sky that looked like stars. the dots were in a line on approx 45 degree angle. all of a sudden they started to move upward on that same angle. then a lot more of the dots started moving downward at the same angle and it looked like they were attacking each other. there were many bursts with at least one big burst. it lasted for about 20 seconds. i took the video with my iphone and it was not retouched in any way, no photoshop or anything. it is raw footage. i do not know what it was or what happened, but it happened. the proof is in the video. i had my car window down so i know it was not a reflection. i am still shocked at what i saw, but i feel that it is important enough for mufon to see.
Headline #6: UFO Sighting in Enumclaw, Washington on 2018-02-19 06:15:00 – Very bright piercing light
Synopsis:Bright light seemingly following a flight path over the tree line heading west into enumclaw. when compared to the plane in front of it the light was significantly brighter. i began to wonder if that pilot knew he had another plane behind him when i noticed that it almost seemed to move as an illusion. no evidence of any plane parts were visible through a very bright light that could easily be described as starlike, nothing like the plane before it. when i turned the road after a considerable amount of travel east i watched the light pull away towards the pilots flight path and sort of spill out what look to be wings and a tail light. it was a very bright light in a way that could be described as psychedelic. piercing.
Headline #7: UFO Sighting in Ocean View, Hawaii on 2017-10-09 11:24:00 – I was watering plants in my garden and d20ecided to take a picture of the sky clouds without looking at them or camera lens.
Synopsis:I did actually see this object until a couple days after taking the pic. i was watering some plants in the garden at the bottom of manua loa located on the big island of hawaii when i decided randomly to take a picture of the sky with my cell phone without looking at the sky or t</t>
  </si>
  <si>
    <t>gJt1KDTrgnY</t>
  </si>
  <si>
    <t>https://youtu.be/wTzgZ-KdZOs</t>
  </si>
  <si>
    <t>UFO Headline News Wednesday February 28th, 2018</t>
  </si>
  <si>
    <t>Get the rest of the links here:
https://inceptionradionetwork.com/ufo-headline-news-wednesday-february-28th-2018/
Here is the UFO Headline News for Wednesday February 28th, 2018
Headline #1: UFO Sighting in Albuquerque, New Mexico on 2007-08-15 21:05:00 – Flew overhead no sound or strange lights glowed
Synopsis: I was homeless at the time living in the corner of a parking lot with permission in a hooch and it was hot so i was outside looking at the stars and the 3 objects flew overhead same size &amp; color (cream colored) didn’t make a sound took me a second to realize what i saw. these were not any type of aircraft i know of. i am a vet so i know what planes and helicopters look like.I wasn’t scared more amazed than anything.Never thought i would see any, even been to roswell. if anything they are probably drones considering how they fly, high speed sharp manoeuvres.They just flew overhead out of sight.
Headline #2: UFO Sighting in Lewisburg, West Virginia on 2009-12-16 02:30:00 – Abduction
Synopsis: I was taken aboard and communicated with beings from another world or dimension
Headline #3: UFO Sighting in Omaha, Nebraska on 2018-02-18 20:30:00 – Green ball in sky
Synopsis: 1. at 90th st. driving west. 2. bright green glowing ball in sky 3. though it was a ufo from the beginning 4. just appeared in the sky to the west, then disappeared. 5. it didn’t affect me personally. 6. it went dark
Headline #4: Alien Encounter in Farwell, Michigan on 2017-08-13 00:00:00 – Terrifying
Synopsis: At around 2:30 am on a saturday morning in august of 2017. i woke up to go to the bathroom like anybody would at 2:30 am waking up. so, when i was walking up my stairs, when i opened the basement door, i immediately attached to something, and whatever it was, it carried me to my backyard. when the thing was carrying me on its shoulder to my backyard, i saw 6 red-orange glowing objects in the sky and they were just hovering there making no noise, and the 6 glowing objects were in a v shape formation, but with no lead tip part of the v shape formation.
i did some research online that day, and no ufo sightings were reported, and also no military activities on that day it happened. so anyways, a platform dropped and once thing stepped onto the platform, i blacked out, and everything turned white. from what i remember, i woke up with humanoid like figures looking down at me, and once i had woken up, i couldn’t move anything but my eyes. then i blacked out again, and everything turned white again. i remember one more thing and that thing was waking up (once i waked up, i couldn’t move any part of my body except my eyes) at what looked like some type of alien science fair with professional looking scientists. i don’t think that they’ve noticed me whilst i was looking around. these beings looked like the grey beings that we would describe as tall and grey. when i woke up, they were all clapping as if they’ve accomplished something using me. i believe that these beings, whoever they are, are preparing me for something big that i don’t know of.
Headline #5: UFO Sighting in Clear Lake, Indiana on 1988-06-18 00:00:00 – Observed object going to the east, odd looking.,incredible rate of speed.Not a shooting star.Two to three minutes later going west , now with a v shaped squadron of jets 5 to be exact in pursuit
Synopsis: My son, his friend and myself were going to my uncles cabin in clear lake indiana, around june 20th of 1988.We were driving from the detroit suburbs, we arrived around 1130 pm.The cottage was 30 yards from the water, the boys were out on the dock looking at the sky, it was a beautiful summer night.I was unloading the car, my son yelled to me dad come quick,i had to run down a small incline and out to the dock, that went about 10 feet out in the water.My son said there is something that just flew in the sky at an incredible speed we cant explain,it would have been in an easterly direction. now when i got there i saw nothing, but we just stood there looking upward at the sky for maybe 10 minutes, beautif</t>
  </si>
  <si>
    <t>wTzgZ-KdZOs</t>
  </si>
  <si>
    <t>2018 02 28</t>
  </si>
  <si>
    <t>https://youtu.be/M0z9f9ch0Pc</t>
  </si>
  <si>
    <t>Julia Sellers   Out of Body Experiences &amp; Interdimensional Travel</t>
  </si>
  <si>
    <t>Download the Podcast here:
https://inceptionradionetwork.com/julia-sellers-obe/
Out of Body Experiences &amp; Interdimensional Travel
Tuesday, February 20th, 2018 at 9 pm ET, Kevin Cook of The Kevin Cook Show along with co-host Heidi Hollis invites Julia Sellers to help explore multidimensional out-of-body experiences (OBEs) of an individual who has experienced spontaneous OBEs since birth including multiple NHIs/ET (non human intelligencies) contacts from an early age.
JULIA SELLERS
Born in Banovce nad Bebravou, in Western Slovakia (former Czechoslovakia), Julia experienced her first out-of- body experience in 1995. Since that time, she devotes her free time to the study of OBEs. She is interested in quantum physics, free energy, anomalous cognition, near-death experiences and topics of merging science and religion. Julia has three degrees. She studied in the former USSR, USA and Slovakia. Majors studied: law, journalism, Russian Area Studies, Management, Phytopathology.
Fluent in five languages, she has dual American and Slovak citizenship. She is a translator-interpreter; a lecturer in the Russian language and an English teacher at the first private school in the SLOVAK REPUBLIC focused on the behavioral problems of children with learning disabilities and emotional problems. Executive Manager and head of the international section of the presidential election campaign, (Slovakia), she is the foreign relations adviser to the ex-Prime Minister of the Slovak Republic, an analyst for the Department of International Relations, deputy manager of the central election campaign, a foreign correspondent accredited to the US Department of State and a freelance writer and lobbyist. She also worked for the Fund for Constitutional Government.
I have seen it tomorrow
I Have Seen It Tomorrow is a fascinating book. It is informative and profound in its implications. The accounts from two individuals who have personally and regularly experienced Out of Body states. The wealth of information and detail takes the reader on a a journey of exploration with extraordinary detail of what it can be like to explore the multidimensional nature of reality. It answers many questions about the possible nature of reality, our interactions with non human intelligence’s, what happens to the soul when it leaves physicality, what is it really like on other planets and dimensions, the nature of time, what is consciousness and the potential future for humanity. – Get the Book!
Listen to this interview &amp; catch up on all the other shows by joining our IRN Insider program!
https://irn.bz/Archives | https://irn.bz/InsiderClub</t>
  </si>
  <si>
    <t>M0z9f9ch0Pc</t>
  </si>
  <si>
    <t>https://youtu.be/0GBRiQTeiYg</t>
  </si>
  <si>
    <t>UFO Headline News   Tuesday February 27th, 2018</t>
  </si>
  <si>
    <t>Get the rest of the links here:
https://inceptionradionetwork.com/ufo-headline-news-tuesday-february-27th-2018/
Here is the UFO Headline News for Tuesday February 27th, 2018
Headline #1: Black Triangle Sighting in Hwa jeong duk yang ku , on 2018-02-20 00:00:00 – It has appeared for consecutive 5 years around the north area of seoul every night.
Synopsis: Last may, one night i looked up to the sky to see the stars in front of my house. then, suddenly i happened to see the blinking slowly flying object in the sky around at 9 p.M. at first i thought it was just a helicopter or something but to my surprise it didn’t make any noise. it was so bizarre. after that incidence, in fact, i could often see the thing around 2 or 3 times a week on average. one day i made up my mind to have a better look at it so i climbed up the mountain and succeeded to see it very closely. its shape is a black right triangle and three blinking lights on its three corners with a faint red light in the center. its size is approximately bigger than a helicopter but not that bigger than a plane. as i said earlier it shows up every night regardless of weather conditions – clear or cloudy, hot or cold, rainy or snowy. it seems like it is searching for its missing fragments or its missing comrades. it has a routine traveling course and rough time tables orbiting the town. it usually flies over the mountains or military facilities – especially u.S.A ones- laughing at human weapon systems. it may sound foolish, but i think it is conscious of me and watches my activities because it follows wherever i go. i always get a hunch it’s going to be imminent wherever i am. i tried to let korean major news agency posted about this. but they are reluctant to go deeper. if you want video clips of the btu i’ll be glad to send them. i have lots of video clips. it is not a mystical thing anymore but to me is a daily matter of factual routine. if you don’t believe me you can refer to korean ufo hunter on you tube. he has also witnessed it with me most of the time. i am also anxious to know whey btu appears every night in northern kyunggi province so fervently without a day off. real area 51 is in korea!!
Headline #2: UFO Sighting in Gatlinberg, Tennessee on 2018-02-18 15:02:00 – Traveling 1-40 east
Synopsis: My son sent me this pic as he took it upon entering the smokey mountains without seeing the objects in the pic. i asked him if that was a ufo and he said no he was sending a pic of the mountains. i will attach the original pic and the zoom pic.
Headline #3: UFO Sighting in Rancho Santa Margarita, California on 2018-02-18 00:00:00 – Silver object
Synopsis: We had just finished playing tennis @ 11am when one of the players looked up and said “what is that?” we observed the object for about 5-10 minutes. at first i thought it was silver balloons, but they weren’t gaining altitude or being moved by wind. and then, based on height and distance from us, it seemed too big to be balloons. it reminded us of this, but we couldn’t see the movement caught in this video because of distance. www.Texasufosightings.Com/new-sightings/daytime-video-of-san-antonio-ufo the photo below was taken from their video, but very much reminds us what we saw.
Headline #4: UFO Sighting in Danvers, Massachusetts on 2018-02-18 22:52:00 – Fast glowing redish orange orb snaking across the night sky before abruptly moving upward and vanishing.
Synopsis: I was driving in to work at the local supermarket. i work the nightshift and so it was already late at night. as i was pulling into the parking lot i was admiring the clear starry sky on this crisp winter night. it was 32 degrees out. as i was looking out at the horizon in front of me i saw what i thought at first was a large redish orange star except it was moving. it was snaking across the sky like it was on a rollercoaster, undulating up and down going from southwest to north west. i wasn’t scared but was wondering what the hell it was?! after about 30 seconds of this it turned abruptly upward and vanished without</t>
  </si>
  <si>
    <t>0GBRiQTeiYg</t>
  </si>
  <si>
    <t>https://youtu.be/CfCJ6geIP1Q</t>
  </si>
  <si>
    <t>UFO Headline News   Monday February 26th, 2018</t>
  </si>
  <si>
    <t>Get the rest of the links here:
https://inceptionradionetwork.com/ufo-headline-news-monday-february-26th-2018/
Here is the UFO Headline News for Monday February 26th, 2018
Headline #1: UFO Sighting in Long Point, Ontario on 2015-07-12 14:00:00 – 2 objects … entered my sight high in the sky , flew erratically , then vanished into space
Synopsis: I was laying on my back at the beach , on a bright sunny , blue sky day with my girlfriend. i was just staring up into the cloudless sky. from an altitude higher than any airplane i have ever seen , 2 red objects , which appeared to have wings came into my sight. they circled each other , kinda chased each other like they were playing. i pointed it out to my wife , she was confused by what we were watching. for approx 1 min they flew erratically in a small area very high in the sky. then as quickly as they entered sight , it appeared they flew up / away so high they disappeared into the atmosphere. i have excellent vision … it was not an airliner i saw blue skies , i saw them appear from the atmosphere it seemed , then they disappeared back beyond sight … in a perfectly blue sky they were just tiny due to altitude , unnoticeable unless you were staring up at the sky at the moment, at that time they maneuvered like nothing i have ever seen no lights , no sounds i was simply confused to what i was watching
Headline #2: UFO Sighting in Brunswick, Ohio on 2018-02-15 18:50:00 – Noticed a pinkish light that caught my eye … moved up down side to side up and down.
Synopsis: I was letting my dogs out just before 7pm on the 2-15-2018. when i noticed a pinkish light in the sky and it was moving sharply up down and side to side so i started recording it on my cell phone, it didn’t really move as sharply in video but i can say it definitely was not a airplane of any kind..
Headline #3: UFO Sighting in Springfield, Missouri on 2018-01-30 00:00:00 – Orange orb followed by an aircraft
Synopsis: I was at the stop light at glenstone and kearney i was looking toward the walmart parking lot and notice above the walmart and orange orb that appeared to be followed by an aircraft. both crafts were traveling east the plane had the flashing light common on aircraft and i could see the outline of it. the other craft was orange and round but didn’t have clear edges. they both continued east about 1 minute then the orange craft within 5 seconds sped up and completely disappeared the plane continued east on the same path. i looked at the car next to me but the didn’t seem to have noticed.
Headline #4: UFO Sighting in Napa, California on 2018-02-15 19:10:00 – Looking at a bright “planet” above the big dipper, then it brightened and “turned off” like a light bulb
Synopsis: Looking at a bright “planet” above the big dipper, then it brightened and “turned off” like a light bulb. i know it was a ufo because i have seen them up close,maneuver… land and take off sometimes going straight up to a pinpoint in a nano second.
Headline #5: UFO Sighting in McGregor, Texas on 2017-07-18 01:00:00 – It was late at night when i was stargazing with this girl, when suddenly my eyes locked onto this slow moving object in the sky. initially i thought it was a plane but the flight pattern was to bizarre for it to be any man piloted vehicle
Synopsis: It was late at night when i was stargazing with this girl, when suddenly my eyes locked onto this slow moving object in the sky. initially i thought it was a plane but the flight pattern was to bizarre for it to be any man piloted vehicle.I was overcome with joy as i realized it was a u.F.O. i continued to observe it for quite some time(a few hours) and i suddenly had this compelling feeling that i should leave. something just didn’t feel right and i wanted to get out of there.
Headline #6: UFO Sighting in Picayune, Mississippi on 2018-01-31 06:02:00 – Sighting of ufo under super blue blood moon
Synopsis: i live in the usa (picayune, mississippi), attached are my blueblood moon pictures showing an flying object. did not come out very clear howev</t>
  </si>
  <si>
    <t>CfCJ6geIP1Q</t>
  </si>
  <si>
    <t>https://youtu.be/aJw8ELGHCKY</t>
  </si>
  <si>
    <t>UFO Headline News   SaturdaySunday February 24th &amp; 25th, 2018</t>
  </si>
  <si>
    <t>Get the rest of the links here:
https://inceptionradionetwork.com/ufo-headline-news-saturday-sunday-february-24th-25th-2018/
Here is the UFO Headline News for Saturday/Sunday February 24th/25th 2018
Headline #1: UFO Sighting in Borrego Springs, California on 2018-02-17 08:30:00 – Two bright lights hover then fade out
Synopsis: We observed two bright, white, star-like objects that faded out during a camping trip. this happened at the southern end of clark dry lake off rockhouse canyon road due west of borrego springs. the sighting took place in the southern sky near sirius around 8pm. precisely, sirius was equidistant from the two objects and orion. i enjoy camping and teaching people astronomy. my fiance wanted to show off her astronomy knowledge by pointing out orion and sirius. she pointed to the left of sirius and asked “what are those stars?” i said “i don’t know, i’ll get out my phone to look at my nightsky app.” i was just looking at sirius and orion a few minutes earlier, and i didn’t see anything. she noted how bright they were, the word she used was “piercing”. i said “yes, they are definitely too bright to be stars, keep watching them”. i was fumbling for my phone and she yelled “one just disappeared!” i stopped fumbling for my phone and wanted to witness this for myself. about 6 seconds later, the second object “faded out”. it looked like a star trek “beam me up” type of fade away. this was about my 5 or 6th ufo experience. it was my fiance’s first. her life is changed. she is afraid of ufos, and she didn’t want to see them.
Headline #2: UFO Sighting in Chapin, South Carolina on 2018-02-18 22:30:00 – Pulsating orange and red lights in the sky inside the clouds
Synopsis: Last night (feb 18/2018) my wife called me to the window and pointed at the clouds asking “what is that?” we live in a more rural area so there are no city type lights to shine. it looked as though it was heat lightening type of event but it never stopped…And it was pulsing, not flashing light lightening. we then walked out to the back porch to get a clearer view and it was much larger of an area of lights than anticipated. i pulled out my phone and started recording it. after a few moments its just stopped, like someone had just flipped a switch. then nothing. i kept recording and my wife said…”this is what it did just before i called you into the room”. apparently she watched it for a few moments from the window, then it stopped, and once it started again she called me in to see if i thought it to be strange. once lights just shut off the hair on my arms stood up like crazy. we then contacted the local tv station to see if there was anyone else who reported and they said no. i explained the situation and sent them the video. they reviewed it and said they thought it was lights reflecting from emergency vehicles. i do not buy that as the light was so high in the sky and they also said there were no emergencies or anything in our area at that time. what i honestly thought it was when i first say it was a house on fire and the light emitted from the fire was being reflected by lower clouds. that’s how bright the red and orange was….Then when it just “shut off” i knew it was not a fire. again, i do have video of the incident from the time we walked outside. it was very odd. we then did some research online to see if anyone had reported anything similar and my wife found a woman found a post 3 hours prior of a woman in mississipi who described excatly what we saw. mississipi to south carolina is not just around the corner. just odd
Headline #3: UFO Sighting in Gainsborough, England on 1998-08-03 00:00:00 – It was 3 years after i took the picture, before i found it.
Synopsis: I had just bought a new camera and was trying it out by swizzling around and napping pictures to see if the was any blurring. i took about 10 pictures doing the same thing i only looked at the first couple and they seemed good quality. so i downloaded them into a file on my computer and never thought any more about it. then i acquired a program called</t>
  </si>
  <si>
    <t>aJw8ELGHCKY</t>
  </si>
  <si>
    <t>https://youtu.be/zvna5YCYIjU</t>
  </si>
  <si>
    <t>International UFO Congress 2018   Live Broadcast with UFO Speakers</t>
  </si>
  <si>
    <t>Download the Podcast here:
https://inceptionradionetwork.com/live-iufoc-2018/
California MUFON Radio Broadcasts Live from the 2018 UFO Congress
Wednesday, February 14th, 2018 at 11 pm ET, the genial prolocutor and voice of California MUFON Radio, Lorien Fenton takes the press podium at the 27th annual convention and film festival international UFO congress for an open mic evening with the event’s guests and speakers; including; Luis Elizondo, Travis Walton, Nick Pope, and more..
INTERNATIONAL UFO CONGRESS HISTORY
The International UFO Congress was established in 1991 and is held annually. The event holds the Guinness World Record for the largest UFO conference in the world. It features presentations by scientists, academics, authors, researchers, experts, and those who have experienced paranormal or anomalous phenomena from all over the world. It also provides a forum to discuss experiences and findings. The event has over 20 Speakers, a Film Festival, and scores of vendors. Topics generally covered are UFO sightings, alien abduction, UFO crashes, crop circles, paranormal experiences, governmental UFO secrecy and much more. The International UFO Congress is owned and managed by Out of This World Media and Events, Inc.
Listen to this interview &amp; catch up on all the other shows by joining our IRN Insider program!
https://irn.bz/Archives | https://irn.bz/InsiderClub</t>
  </si>
  <si>
    <t>zvna5YCYIjU</t>
  </si>
  <si>
    <t>https://youtu.be/L1qPJ_9tcG8</t>
  </si>
  <si>
    <t>Mack After Dark...Maybe   Wait for the Bow Hunter Vs Alien Robot!!</t>
  </si>
  <si>
    <t>Download the Podcast here:
https://inceptionradionetwork.com/mack-after-dark/
Mack After Dark… Maybe
Saturday, February 24th, 2018 at 9 pm ET, Mack Maloney, Juan-Juan of Mack Maloney’s Military X-Files talk to UFO researcher/rock star Merrell Fankhauser about the lost continent of Mu and one of his songs being used in an upcoming movie. MMMX security chief Willy Clubb calls in with the latest on the gang’s adult-themed fan mail. Sci-Fi author Kimberly Pendarvis on her new book, “74 Tears on File.” Switchblade Steve Ward on a frightening encounter between a bow hunter and an alien robot. Special guest, UFO mechanic Al Renaldo
Listen to this interview &amp; catch up on all the other shows by joining our IRN Insider program!
https://irn.bz/Archives | https://irn.bz/InsiderClub</t>
  </si>
  <si>
    <t>L1qPJ_9tcG8</t>
  </si>
  <si>
    <t>https://youtu.be/6F9OC99t4fA</t>
  </si>
  <si>
    <t>John M. Saul   Occult and Cryptic Mysteries in Full View</t>
  </si>
  <si>
    <t>Download the Podcast here:
https://inceptionradionetwork.com/john-m-saul/
Thursday, February 22nd, 2018 at 10:30 pm ET, join the resolute seeker of truth, René Barnett of NightVision Radio invites Paris based geologist/author John M. Saul to help us understand the mysteries behind the occult and cryptic, so we can better understand why the world is the way it is. John will also reveal a sneak peek at his yet to be released new book about the Priory of Sion.
JOHN M. SAUL
John M. Saul was born in New York City in 1937. He worked as an undergraduate geologist in West Africa. On receiving a Ph.D. in geology from the Massachusetts Institute of Technology in 1964, he moved to East Africa and then to Paris, his base for professional trips to many odd corners of the world.
THE TALE TOLD IN ALL LANDS: The Heavens as Blueprint for Civilization
“What shall we do about death?” This one question has haunted humanity from the outset. Looking to the heavens, our most distant human ancestors attempted to attain immortality by projecting what they saw as “undying” into the ways of earth-bound mortals: As Above, So Below.
Drawing on years of research and thought, Paris-based American geologist John Saul says that the human adventure has an unsuspected storyline, a structure of its own hidden right before our eyes. Our biological heritage is unbroken. We remain related to our most distant ancestors and have our DNA to prove it. It turns out that our cultural heritage is also unbroken. We continue on paths set by our most distant cultural forebears, the founders of civilizations. Their efforts to triumph over death by applications of the formula “As Above, So Below” have left physical and cultural remnants, evident and obscure, sublime, ingenious, banal and brutal. This is the remarkable story of those remnants.
Among the numberless consequences of our heritage from times when astronomy and religion were indistinguishable are the siting of the world’s first cities in Mesopotamia, the institution of kingship, “star spots” on the bulls at Lascaux and on the shoulders of generals, tales told of the “Holy Grail”, dietary laws, and chess, a game in which the king can never be taken. Included too are the undiminished lust for never-tarnishing gold in utter disproportion to its utility and the enduring desire for jade, “the stone of immortality”. Belief in a starry or planetary king of heaven led to the extraordinary idea that one man might legitimately rule over others, even those he did not know.
The Tale Told in All Lands treats the glories and the iniquities of our past as products of an unbroken chain of human causes and effects, and helps us better understand why the world is the way it is.
Listen to this interview &amp; catch up on all the other shows by joining our IRN Insider program!
https://irn.bz/Archives | https://irn.bz/InsiderClub</t>
  </si>
  <si>
    <t>6F9OC99t4fA</t>
  </si>
  <si>
    <t>https://youtu.be/tUnB2I0vIhY</t>
  </si>
  <si>
    <t>Allison Jornlin   Urban Legends &amp; Milwaukee Ghosts</t>
  </si>
  <si>
    <t>Download the Podcast here:
https://inceptionradionetwork.com/allison-jornlin-milwaukee-ghosts/
Urban Legends &amp; Milwaukee Ghosts
Friday, February 23rd, 2018 at 11 pm ET, Paraversal Universe Radio’s au courant couple of the para-weird, Kevin and Jennifer Malek as they discuss the truths and myths of Urban Legends and ghost tours in Milwaukee’s haunted main streets, with Paranormal historian and investigator Allison Jornlin.
ALLISON JORNLIN
Allison grew up in a small town in southeastern Wisconsin, reading everything in the school library about UFOs, monsters, ghosts, and psychic phenomena and wondering about the mysteries of the big city. When she moved to Milwaukee she dug even deeper into the city’s dusty archives and began gathering first hand accounts of encounters with the paranormal. Finally, inspired by Chicago’s Richard Crowe, who kick started U.S. ghost tourism in 1973, she founded Milwaukee’s first haunted history tour in 2008.
When she’s not teaching fourth graders at a local elementary school, Allison conducts ghost tours in the Third Ward and down Milwaukee’s haunted main street, Wisconsin Avenue. She assists businesses and paranormal investigation teams with in-depth historical research. – www.milwaukeeghosts.com/
Milwaukee Ghost Tours
Milwaukee Ghost Tours is helping to resurrect Milwaukee, Wisconsin’s fascinating past and bring it to life again in our memories. It focuses on walking tours that tell the stories of the people and events that created this beautiful city. They honor the struggle of all those that lived, loved, and died here before us by ensuring that their stories live on.
Listen to this interview &amp; catch up on all the other shows by joining our IRN Insider program!
https:/irn.bz/Archives | https://irn.bz/InsiderClub</t>
  </si>
  <si>
    <t>tUnB2I0vIhY</t>
  </si>
  <si>
    <t>https://youtu.be/G22S2-zREuw</t>
  </si>
  <si>
    <t>UFO Headline News   Friday February 23rd, 2018</t>
  </si>
  <si>
    <t>Get the rest of the links here:
https://inceptionradionetwork.com/ufo-headline-news-friday-february-23rd-2018/
Here is the UFO Headline News for Friday February 23rd, 2018
Headline #1: UFO Sighting in Miami, Florida on 2018-02-02 21:00:00 – This is real deal! orbs, disc and boomerang shapes and coming 50-70 a night past 2 weeks!! military choppers and boats as well.
Synopsis: Ok…For the last two weeks, miami is being inundated w/ufo’s and many nights see coast guard choppers and helicopters with no lights buzzing the ufo’s, boats in biscayne bay w/no lights and i’ve heard military jets multiple times. i live on 33rd floor of a miami high rise and look straight north over biscayne bay with unobstructed views. starting two weeks or so ago we started seeing whitish orbs basically popping up in the sky out of nowhere. for the past few days, they are popping up further north and sometimes northeast over ocean and moving very slowly to about 150th to 41st north and the middle of biscayne bay. they then hover for 5 to 30 minutes at an altitude of approximately 2-4 thousand feet moving occasionally up, or in other directions when commercial aircraft are coming their direction then going stationary again. when they move out of view they start moving from hovering position to the west towards the city or south over my building and climbing sometimes very high then out of view. i have a ton of video and still shots showing this and from directly underneath. from underneath, they show different structural make up. maybe 3 or 4 different types disc, tube, boomerang, and some other shape i cannot discern. never, never do any make a sound…Completely silent. they only come out at dusk and continue throughout the night. these are not lanterns as they hover then move in different directions other than with the wind and at times zigzag out of commercial traffic’s way. not drones either. whatever is going on is the real deal and needs to be investigated immediately!! 50-70 per night and only at night. i’ll send some video and stills but have much more if you need to see.
Headline #2: UFO Sighting in Bellerose , New York on 2018-02-12 18:15:00 – The object wss hovering in the south east sky, hard for me to say the distance or size of the object. was hovering and flashing several colors then it slowly descended towards sse
Synopsis: The object wss hovering in the south east sky, hard for me to say the distance or size of the object. it was hovering and flashing red,blueish white, and very bright white, it also seemed to be changing shape,then it slowly descended towards sse. i had just dropped off my coworker at the buss stop on jericho turnpike at the queens nassau county border, about 5 minutes after dropping him off he texted me to look up in the southern sky, i was at the bank by then and my line of site of the object was obscured. once i got to my apartment about 10 minutes later i parked my car and looked out into the southeast sky and i saw it. i started taking photos and recording the object. from the time my coworker first txt me to the time the object descended to the sse was approximately 15-20 minutes. it made no sound that i could tell, it was very bright. because of the hovering, shape, and brightness of the odject i did not belive it was a plane or any other kind of conventional aircraft i’ve seen in the past. it was also very close to jfk airport which led me to believe it was not a drone due to the fact that it is illegal to fly drones near an airport also the size and brightness and height all also made me believe it not to be a drone. i was truly amazed during the time of the sightjng. my coworker and i both belive what we witnesses was by all accounts was an unidentified airail phenomenon.
Headline #3: UFO Sighting in Davenport, Florida on 2018-01-01 02:30:00 – Length of 3 football fields. round object
Synopsis: My girlfriend and i were returning home from friend a few blocks away. it was now new years morning. we noticed it right away and it was in the sky even after we returned home</t>
  </si>
  <si>
    <t>G22S2-zREuw</t>
  </si>
  <si>
    <t>https://youtu.be/40YYD3X6h4E</t>
  </si>
  <si>
    <t>UFO Headline News   Thursday February 22nd, 2018</t>
  </si>
  <si>
    <t>Get the rest of the links here:
https://inceptionradionetwork.com/ufo-headline-news-thursday-february-22nd-2018/
Here is the UFO Headline News for Thursday February 22nd, 2018
Headline #1: UFO Sighting in Cornwall , England on 2017-07-24 11:08:00 – I was taking pics while on holiday in cornwall and saw these in the pics later on
Synopsis: I was on holiday we stopped to take some pictures of the beautiful countryside and i noticed a lot of strange objects in the pics i know there was no sound and no sighting by eye but they are there in the pics the other one i was taking pics as we were driving past an raf airbase and there seems to be ufos in those also one being chased by a plane or something also we never saw with our eyes but they are in the pics, you have to zoom in but they are there.
Headline #2: UFO Sighting in Alpena, Michigan on 2017-02-13 22:30:00 – Flashing yellow light took indirect path ne to sw while circling twice.
Synopsis: While going to bed i looked out the window into the north sky. the big dipper was vertical and the background in this view. i witnessed a flashing yellow light that took an indirect path in the sky from ne to sw. the object made two circles in the sky, the second much larger than the first. these maneuvers could never be performed with modern military aircraft. they were circular patterns at a very high rate of speed.
Headline #3: UFO Sighting in Deroche, British Columbia on 2016-01-02 23:45:00 – Predicted by me and not anything i’ve seen beforw
Synopsis: About 75 lights all together moving silently slowly and parallel to the ground about 300 feet up it was big probably 40 to 60 feet wide with 50 white lights in the front outline of what can be described as a shield..Behind the shield was a saucer shape with 10 orange lights one that needed replacing it was dull and kind of fading brighter then dull they surrounded a red flashing light.. it was around -20°c and clear… either it was a nut in a parachute with a chassis to hold the lights and a silent motor or it was demar alians lol i slowed the footage down to 1/8 of the original and saw a unexplained count of lights flashing almost in a pattern but the only flashing light we saw was the red one in the lower middle and the fading orange one beside it while the remains 9ish orange lights and the 60ish white lights remained on at all times.. my phone should have picked up all the lights instead i have some sort of flashing? ??? i need the film analyzed proporly…
Headline #4: UFO Sighting in Ribeirao Preto, State of São Paulo on 2018-02-14 20:05:00 – Ufo brazil
Synopsis: I was in the window watching as i noticed the ufo standing in the woods behind the house at a height of 30 meters. the ufo emitted a strong light blue-green, as if it were an oval-shaped luminous propeller and after 30 seconds stopped he blinked and disappeared.
Headline #5: UFO Sighting in Window Rock, Arizona on 2018-02-15 18:45:00 – Clean white light object, square shape, warp like speed across my field of vision then just disappeared
Synopsis: Feb 15, 2018 645pm mst; rt 112 approx 1 mi north of rt 264 window rock az i saw pure white light object ahead of me less than 1 mile away not very high in sky. it was stationary for a second or two and then traveled at warp-like speed from west to east a short distance and then just disappeared. i immediately slowed my vehicle and wondered “what the heck was that!!”. the object did not reappear while i continued my travel north to fort defiance. i arrived at work at 7pm and shared my experience with a coworker. she shared that she and her teenage son witnessed a bright white light south of rt 264 about 3 or 4 days earlier. similar sighting…Bright pure white light for a second or two then disappeared. later i shared my sighting with other coworkers and one of the coworkers said that she saw the same thing that i did! she was on way to work and stated she saw it approx 645pm. in the meantime, the first coworker spoke with her teenage son who shared that his friend’s father was chopping wood a</t>
  </si>
  <si>
    <t>40YYD3X6h4E</t>
  </si>
  <si>
    <t>https://youtu.be/eNQop3hIwSE</t>
  </si>
  <si>
    <t>UFO Headline News   Wednesday February 21st, 2018</t>
  </si>
  <si>
    <t>Get the rest of the links here:
https://inceptionradionetwork.com/ufo-headline-news-wednesday-february-21st-2018/
Here is the UFO Headline News for Wednesday February 21st, 2018
Headline #1: UFO Sighting in Port Orchard, Washington on 2018-02-11 21:05:00 – Glowing orange two overlapping orb or ball like fire balls in flight path horizontal above tree line lower than all airplanes but no sound and speed too slow for plane. three witnesses
Synopsis: i went outside to our guest house to talk to my daughter and asked her to come outside to speak with me. as we were speaking we both within moments noticed this apparition that appeared to be two or type shapes of fire overlapping on each other that appeared to be approximately 500 to 600 feet away at about 835° angle above the tree line off to the distance approaching from almost to do north which continued to last close to 45 seconds to 55 seconds so long that we were able to call out her friend from her cabin to come out and witness this occurrence as well which maybe we shouldn’t because she got really freaked out and me and my daughter proceeded to have a conversation about why that’s not an airplane and how old it was because it was completely dead so i went outside and you could almost always hear some type lights off in the distance as soon as we noticed that and then we’re discussing it we could start to hear planes approaching from all the way to the north again which is our left and another plane that’s coming all the way from a right which were flying about three times as high as this double fireball thing and i was thinking how weird it was that the planes didn’t notice it but then i realize that it was way lower altitude than what they were and they can’t see underneath them selves it was just super weird and my daughter and i had the conversation that that was for sure something that was not what we know of
Headline #2: UFO Sighting in Georgia on 2017-09-12 05:30:00 – At first thought it was a star but then saw its beam of light change direction blew my fucking mind really watched from 530 am till 845am
Synopsis: Was in culloden ga 530 am taking the ole lady to watch the deer come feed when i noticed what i thought was a star the beam of light change direction of course i had the ole lady check for jus to make sure the eyes weren’t playing tricks on me we watched it at i’d say 150 yards away come down to earth not land but connect or hook up to something an watched it pull something in the shape of an l which by the way the whatever the fuck it was was having a difficult time at first lots of yanking an snatching now before the sun started to appear u could make out what it had picked up but after the sun was up it’s like it vanished an all u could see was a silver grey metallic looking object going off into the sky as if u had let a balloon go while watching there was another object that flew by an i’d mayb every 50-100 yards five lights would flash on the bottom i’ve done some studying on my own an i mean it’s hard to explain this to anyone cause everyone like wtf were u on bro but it’s real an i may had took to much of a likening to it by watching every ite for atleast 4 months an it absolutely blew my mind i kno of three places in south ga where i go an watch them come out of the ground an i’m talking all different kinds of objects i’ve been as close as 10 feet i like to get up close so i kno what i’m looking at itl blow ur mind i mean jus think of recoding a video an when u press stop the video is automatically deleted now how the fuck whatever thoses things are know what my phone is doing idk but yes i would love to sho someone what i see not jus every now an then i’m talking about every fucking day keep it real cause they are real
Headline #3: UFO Sighting in WAHGOSHIG FIRST NATIONS, Ontario on 2018-02-11 10:50:00 – My mom called me outside while there was three red lights flying or hovering beside a satellite then seemed to turn around then come back again all in the same spot then just vanish like it never existed
Syno</t>
  </si>
  <si>
    <t>eNQop3hIwSE</t>
  </si>
  <si>
    <t>https://youtu.be/mMICOOk4sps</t>
  </si>
  <si>
    <t>UFO Headline News Tuesday February 20th, 2018</t>
  </si>
  <si>
    <t>Get the rest of the links here:
https://inceptionradionetwork.com/ufo-headline-news-tuesday-february-20th-2018/
Here is the UFO Headline News for Tuesday February 20th, 2018
Headline #1: UFO Sighting in Port Louis, Port Louis District on 2009-01-14 02:10:00 – I was on holiday then was abducted by an asian like reptile, it was small but very dominant
Synopsis: Me, my brother and my cousin were playing with eachother while our mother was out, we had finished sightseeing and wanted to you know, relax. we played a game called ‘soggy biscuit’ a family introduced game we like to play on holiday. it was after we had ‘finished’ we went outside as my cousin had threw up. then, as we were ‘comforting’ our cousin, we heard a low humming noise and over the mountains of mauritius there was a pulsating uv light. all we remember is the burning sensation in our kidneys after they had taken us and the horrible ‘reeeeee’ sound their disfigured reptilian asian faces made.
Headline #2: UFO Sighting in Langley Park, England on 2018-02-02 00:00:00 – I have footage and pictures if required
Synopsis: Hi i caught this on cctv i have pictures and footage on this u i don’t k ow much about it apart from it stayed from birth to death for 17minuts wish i could help more it was approximately 12.07 am saturday gone
Headline #3: UFO Sighting in Marbella, Andalusia on 2014-05-31 00:00:00 – fast moving lights.
Synopsis: i was heading to throw away my rubish at about 22:00 when three lights that could have been planes at first sight because of the distance appeared suddenly from the sky moving faster and easier turning than any kind of human made tecnology,flying around themselves in kind of circles then they ascended and disappeared at the same speed as they came. remarcable to say that they were different colours like blue kind of red and white. my first though was it could be drones (movement also confirm it was impossible) but it was obvious they were big ships and were far away like a plane in the distance. i’m a convinced scientist but things so clear as this make me doubt about what we really understand about this world. i look forward your response. kind regards. carlos.
Headline #4: UFO Sighting in Manchester, England on 2018-01-27 23:30:00 – Meteor-like white light entered atmosphere, stopped at cloud level, then zipped 90degs to right behind cloud
Synopsis: Staring at the sky as i normally do on the weekends, it was a partially cloudy night with large cumulus clouds with clear breaks between the clouds. after about an hour of observation i saw the following; a white light seemed to enter the atmosphere, directly downwards. it became brighter just as you would expect a meteor to do. it carried on down really fast and at around cloud level it stopped, the light went out, and i assumed “yep, that’s a meteor.” after about 2 seconds or so, however, the light reappeared, as bright as any aircraft light would be but it was solid white. as soon as it reappeared it darted off to the right to the edge of a cloud, and appeared to stop again and disappear. i didn’t see it again. from first entering to when it stopped was around 70degs to 45 degs on the sky. when it moved the second time it travelled around 5 degs on sky. this was my first ever unexplained sighting. i can normally put things i see in the sky down to drones, satellites, planes, helicopters, etc. this was new.</t>
  </si>
  <si>
    <t>mMICOOk4sps</t>
  </si>
  <si>
    <t>2018 02 19</t>
  </si>
  <si>
    <t>https://youtu.be/iapEwyQVvB0</t>
  </si>
  <si>
    <t>UFO Headline News SaturdaySunday January 17th &amp; 18th, 2018</t>
  </si>
  <si>
    <t>Get the rest of the links here:
https://inceptionradionetwork.com/ufo-headline-news-02-17-18/
Here is the UFO Headline News for Saturday/Sunday February 17th &amp; 18th
Headline #1: UFO Sighting in Universal City, Texas on 2017-12-24 20:30:00 – Oval shaped object, bottom portion glowing, top part dark to black. picture
Synopsis: Saw this object on the evening of december 24th, universal city, texas. at around 8:30 pm, i took my dogs outside and continued to watch over them. then, in the west corner of my yard, i spotted an eerily bright light, peeking through the trees. i walked towards it in order to take a closer look, and it seemed to me an obviously bizarre, horizontal crescent shape. on closer inspection it looked to be a solid oval shaped object, with its bottom half glowing. even though by instinct i knew it was not a normal light, i began to reason that it was probably a street light in the distance. the object at this point (to my view), was below the tree line. i then proceeded to disregard it for a whole 10 minutes while i was in the yard. lol, probably not the best idea. i did keep partial watch over it, though. i observed that it was completely still and silent. didn’t move a centimeter from my view, and made absolutely no noise. even though it gave off a very bright light, the brightness seemed contained, so it didn’t light up anything around it. after about ten minutes of walking and dancing (hey, i was bored) around the yard, i let my dogs back inside the house. i took my eyes off of the object for about 30 seconds while in my house. i was still very curious about this bright object so, i walked back outside and made a beeline to the area i saw it before. right then, i saw something above me, from the corner of my eye. i looked up, and while i wasn’t looking the object had moved across half my yard and was now in the sky high up above the tree line. it was also much closer to me now. scared the hell out of me. it was even then very still, and emitted no noise. i pulled out my phone and took two 
Headline #2: UFO Sighting in Mount Pleasant, Pennsylvania on 2018-02-04 01:38:00 – I was looking out of the kitchen window when odd and extremely bright orbits appeared hovering they were in a perfect alignment. whilewatching them others appeared i called for my wife we went outside and watched them until they disappeared .
Synopsis: My dog woke me up to go outside this a normal routine for him. i always look outside at the bird feeder to check for deer . this extremely bright orbit appeared i thought at it was a life flight helicopter it didn’t move then 2 other orbits appeared and they were in a perfect alignment with each other(straight up and down ). they started to move as if they were attached to each other . then another identical line of orbits 3 in each line a total of 4 lines evenly spaced. i ran out the back door calling for my wife . she joined me outside i pointed. at the formation we stood there and watched this formation travel from the se towards a northern track . it was like they were all connected . the spacing between each orbit and each line was evenly spaced. the middle orbit would just disappear then in a link of an eye they would be there . they tsuddenly turne</t>
  </si>
  <si>
    <t>iapEwyQVvB0</t>
  </si>
  <si>
    <t>https://youtu.be/saH331EhDgQ</t>
  </si>
  <si>
    <t>The Most Haunted Place on Earth   Time to Pack Your Bags!!!</t>
  </si>
  <si>
    <t>Download the Podcast here:
https://inceptionradionetwork.com/most-haunted-place/
The Most Haunted Place on Earth
Saturday, February 17th, 2018 at 9 pm ET, Mack Maloney, Juan-Juan of Mack Maloney’s Military X-Files talk with Ross Sharp on a village in England that gets hundreds of UFO reports every year. Psychic Bill Stillman discusses his new book. Teraak the Fabulous Alien correctly predicts the Super Bowl score. The Black Eyed Kid calls to harass Juan-Juan. Emily M reports on the UFO that kidnapped an American fighter jet. Switchblade Steve’s celebrity status increases. Special guest: Author Marc Zappulla.
What is a Haunted House?
A haunted house or ghosthouse is a house or other building often perceived as being inhabited by disembodied spirits of the deceased who may have been former residents or were familiar with the property. Parapsychologists attribute haunting to the spirits of the dead and the effect of violent or tragic events in the building’s past such as murder, accidental death, or suicide. More scientific explanations for the perception that a house is haunted include misinterpreting noises naturally present in structures, waking dreams, suggestibility, and the effect of toxic substances in environments that can cause hallucinations.
In a 2005, Gallup poll, 37 percent of Americans, 28 percent of Canadians, and 40 percent of Britons expressed the belief that houses could be “haunted”.
The post Most Haunted Place appeared first on Inception Radio Network | UFO &amp; Paranormal Talk Radio.</t>
  </si>
  <si>
    <t>saH331EhDgQ</t>
  </si>
  <si>
    <t>https://youtu.be/FTYVgjHwL4k</t>
  </si>
  <si>
    <t>L. Sydney Fisher   Living in a World of the Supernatural and Unexplained</t>
  </si>
  <si>
    <t>Download the Podcast here:
https://inceptionradionetwork.com/l-sydney-fisher/
Living in a World of the Supernatural and Unexplained
Friday, February 16th, 2018 at 9 pm ET, the spirited and jocular Heidi Hollis of Heidi Hollis – The Outlander invites L. Sydney Fisher
to share her ghostly encounters in a haunted Mississippi home that she shares with a spirit of a white wolf and a ghost.
L. SYDNEY FISHER
L Sydney Fisher is the Amazon #1 bestselling author of The Haunting of Natalie Bradford, The Devil’s Board, and The Haunted Series. Inspired by such authors as Stephen King and Agatha Christie, her love affair with reading and writing began at an early age. This insatiable desire for knowledge launched a curiosity into the world of the supernatural and unexplained that has spanned a lifetime. Sydney has a B.A. in English from The University of Mississippi and a Master’s in Education from The University of Missouri. She is the proud mom of two teenagers and a Golden Retriever mix named Willie Wonka.
Sydney lives on a haunted landscape with the spirit of a white wolf and at least one ghost that shares what was once a Native American village in Northeast, Mississippi. When she isn’t writing, she’s researching supernatural mysteries or another haunted location and its history. – http://www.lsydneyfisher.com
The Devil’s Board
An Amazon #1 Bestseller!
Don’t miss this story that’s being talked about on college campuses everywhere!  Experience the terror of The Devil’s Board in this new supernatural thriller from the Amazon #1 Bestselling Author, L. Sydney Fisher.
Inspired by TRUE EVENTS.
On an American college campus in 1987, three students began playing a seemingly innocent game of contacting the dead. Word spread fast around campus and curiosity grew, expanding the group to more than forty people. Spirits were summoned almost daily, and the dark world’s influence began to take its toll as one student fell gravely ill and relationships began to crumble. Months later, the dead would be resurrected, and this time there would be Hell to pay.
This is their story.
Note from Sydney~The Devil’s Board is based on true events that happened in the Fall/Spring year of 1987-88. The college campus is located in small town, USA. To this day, the story of Ryan Banks still remains a haunting mystery. All names and locations have been changed to protect the privacy of the institution and the characters of the story. Some parts of The Devil’s Board have been dramatized for the sake of storytelling. – Get the Book!
Listen to this interview &amp; catch up on all the other shows by joining our IRN Insider program!
https://irn.bz/Podcast | https://irn.bz/InsiderClub</t>
  </si>
  <si>
    <t>FTYVgjHwL4k</t>
  </si>
  <si>
    <t>https://youtu.be/4NhM7mC_lwA</t>
  </si>
  <si>
    <t>UFO Headline News   Monday February 12th, 2018</t>
  </si>
  <si>
    <t>Get the rest of the links here:
https://inceptionradionetwork.com/ufo-headline-news-02-12-18/
Here is the UFO Headline News for Monday February 12th, 2018
Headline #1: UFO Sighting in Murrieta, California on 2007-05-17 00:00:00 – Object trailing c-17 at altitude
Synopsis: I lived in murrieta ca for a year, and oftentimes relaxed on a patio swing with my 4 year-old niece, who loved watching and learning about the sometimes steady stream of aircraft whose flight paths were directly over the backyard, which had no trees, and no patio cover. the open sky view was excellent there, one of the only things i liked about being there. having been from a family of pilots, mechanics, and airplane fanatics, a favorite pastime was identifying whatever flew overhead. march a.F.B.Is about 30 miles north of the house, and there were plenty of flights coming out of there (mostly cargo planes; c-5, c-17, etc.) and this day was very clear that afforded an extraordinary view of the skies. the swing faced to the east, that way the afternoon sun was at our backs, and allowed those seated to lean our head back for a relaxed view straight over our heads. this day, i’d gone out and took a seat there with payton, and realized i left my camera on the kitchen table, which was just through the open french door about ten feet away but i decided i didn’t want to get back up for that. just as i assumed my head-back position, i spotted a c-17 straight overhead leaving contrail, which was typical. the c-17 is a darker shade of gray, and has a very distinct outline, easy to i.D. when it’s at cruising altitude. it took a moment to make sense of what i was seeing, which was a long, white, tube-like object trailing it at the same altitude. a little longer than the c-17, it clearly had no wings or tail section, and was not leaving a contrail like the jet. from my estimation knowing the size of the c-17, the object trailed it by nearly a quarter-mile and held just to the right or starboard side of the jet. as they flew in a southerly direction, the object eventually crossed through the contrail to the port side of the jet, as though staying out of the wash from the wings. after approximately 90 seconds, the object flew off at a slightly higher speed to the left of the jet and ascended quickly out of sight. i’d never heard of cigar-shaped objects, especially white in color so i mentioned it only to a few people, but later learned that it’s a relatively common shape and color. i was always open-minded enough to believe in the existence of other life in the universe, but like so many others, am too busy with life to spend a lot of time seeking them. i felt it couldn’t hurt to contribute this experience now, having had one other sighting very soon after that one but at night. sightings are very personal in that, it elevated me that day, it gave me reason to believe in all possibilities, and perhaps that’s all it was about but, considering the state of our country, knowing there’s an intelligence monitoring the ignorance that governs our governments, i sleep a little better each night.
Headline #2: Black Triangle Sighting in Ocean Township, New Jersey on 2018-02-01 21:50:00 – Black triangular object bright light in front colored lights on sides and bottom
Synopsis: My mother and i were on our way home from the store, when out of the corner of my left eye i saw what i thought was an extremely bright star at first. i pointed it out to my mom and as we drove about another 30-40 feet we were able to see that it definitely was not a star. the object looked black in color(it was at night, but i got a very good look at it despite it being dark out) and had a very big, very bright white light on the front-most point with a red pulsating light on each of the outermost points. we then stopped the car because we were shocked at what we were seeing! at this time, the triangular object appeared to be hovering in one spot, which was over a small marina. we then made a left onto the street next to the marina. from this angle,</t>
  </si>
  <si>
    <t>4NhM7mC_lwA</t>
  </si>
  <si>
    <t>https://youtu.be/ep2k7b-yoRs</t>
  </si>
  <si>
    <t>UFO Headline News   Wednesday February 14th, 2018</t>
  </si>
  <si>
    <t>Get the rest of the links here:
https://inceptionradionetwork.com/ufo-headline-news-02-14-18/
Here is the UFO Headline News for Wednesday February 14th, 2018
Headline #1: UFO Sighting in Tucson, Arizona on 2018-02-09 19:25:00 – Reddish orange orbs appear out of south then turn east
Synopsis: Sitting in my backyard looking south at orion constellation noticed a bright orange object appear dropping down thinking that this meteor was going to hit my house it slowed and turned east right over my house! then two more objects appeared doing exactly the same maneuver following each other heading toward the rincon mountains. after a minute another one appeared going twice as fast as it seemed to catch up with the other three. i was able to look directly at these objects and they looked like small basketball sized balls of red orangish plasma. they reminded me and my wife and aunt who also witnessed these objects of the balls of light that were in the movie ‘ close encounters’. i was able to see these objects real well as i was using my celestron skymaster 17×50 binoculars. i felt deep inside me that these objects knew i was observing them!
Headline #2: UFO Sighting in Whangamata, Waikato on 2018-02-05 21:04:00 – From the back deck of my brothers house we witnessed 10 bright objects moving in the sky .
Synopsis: Both my brother and myself witnessed 10 star like objects from his back deck. i was walking out to my caravan at the time and stopped to pet the cat and was looking at the stars and noticed the first one and then two more , after that i called to my bother to have a look , we took turns spotting and tracking them as there were several at once.They were moving in multiple directions at different speeds , some were wobbling others omitted very bright light in flashes but were also pulsing with a glow . they were not satellites , comets or aircraft as i can identify these objects. it wasn’t all that shocking to me as i have seen them before at the same location and have seen many previously before even two daylight sightings where i could actually make out the craft , that was about 20 years ago , the craft was sort of seed shaped , silver with no seams. i’m only bothering to report this one because there were so many and i had a least one other person seeing what i was seeing. i’m not sure if i should make out another report as the same thing happened the next night but there was over 20 of them in the space of 45 mins about an hour later than the first night and was even more spectacular. its been raining the last few days now so we have not bothered looking for more as yet. i might look at getting a decent camera to record them .Also some were fading in and out of view and others you could not see if you looked directly at them , you had to look behind or in front of the object and observe it using your peripheral vision. some did fade out but most just moved out of our field if vision .
Headline #3: UFO Sighting in Hazmieh – Beirut , on 2018-02-08 11:10:00 – I was taking a random photo for the sun. when i was looking back to the photos i noticed a strange object in the photo at the bottom corner . i will send two pictures , the actual one and another version zoomed! its in bootom right of picture .A dot .
Synopsis: I was taking a random photo for the sun. i was totally focused on the sun on the screen of my iphone so i never saw anything weird . when i was looking back to the photos i noticed a strange object in the photo at the bottom right corner . it was a little black dot ! first of all i thought it is a dirt or something on the screen of my phone so i tried to remove it. but then i noticed it is actually in the photo it self. so i zoomed and it was like an object in the sky. i thought it could be an airplane but the shape is roundy. it looks like a planet but i guess its impossible to catch a planet with an iphone camera and during the day. i will send two pictures , the actual one where u can see the dot in the bottom right and another version of the same pict</t>
  </si>
  <si>
    <t>ep2k7b-yoRs</t>
  </si>
  <si>
    <t>https://youtu.be/MkJMK7NfhCk</t>
  </si>
  <si>
    <t>UFO Headline News   Friday February 16th, 2018</t>
  </si>
  <si>
    <t>Get the rest of the links here:
https://inceptionradionetwork.com/ufo-headline-news-02-16-18/
Here is the UFO Headline News for Friday February 16th, 2018
Headline #1: Black Triangle Sighting in Philadelphia, Pennsylvania on 2018-01-04 23:00:00 – Post superbowl festivities white glowing triangle seen very briefly
Synopsis: Center city philly superbowl festivities. witnessed a clear white triangle moving too slowly across the sky in the vicinity of a helicopter. was walking w friends and too embarrassed to stop and say anything. it vanished imo. it had silver corners then a clear everything else maybe the center was just a little bit from being fully clear for a the 5 to 8 seconds that i saw it. 1. i was walking in center city after the game 2. i noticed it because i was looking at a helicopter 3. i thought it was a plane but it didn’t look like or behave like the planes i see normally at night. this was really slow. 4. i saw three points of light forming a large triangle it was helicopter sized at least but i could not gauge how close to the helicopter. there seemed to be lines connecting the whole shape into a triangle it wasn’t like the 3 points were separate and brighter – they just stood out because it was a triangle 5. i was frustrated that i could not get a photo. i wanted to confirm that it wasn’t a plane 6. i looked away for a moment then looked back and it was gone it really could have been anything but i just haven’t seen anything like what i saw moving at that speed before
Headline #2: UFO Sighting in Hot Springs, Arkansas on 2017-12-23 00:00:00 – Was it my sister home and now in my place
Synopsis: I was it my sister home for the christmas holidays and i was doing her hair and felt something under her loveseat it first i thought it was a rat or something then the network night i felt something in the bed but i did not see nothing so i kept feeling it like ice sometimes than like a rat or snake so i came home the next night i got home it started it again and it keeps up diff noise please help me
Headline #3: Black Triangle Sighting in Menlo Park, California on 1978-08-15 00:00:00 – Prisim shap with 2 globes on each end &amp; on 2 sides, large louvre vent on 1 side
Synopsis: It was summer, full moon, i was sleeping with the widow open and awoke 3 am, looked out the window and saw in the nw distance a tiny red light, i asked myself what was that? whereby it immediately grew and was hovering outside making a humming noise. i got out of bed and looked out the window, it was about the size of a buss and was churning, rotating, buzzing… also seemed to be in distress, as though there were objects tumbling inside it. my thought at the time was i hope they were alright, i knew it was an alien craft because behind the red domes there seemed to be humanoid beings. as an artist i drew the craft which at the time made me recall seeing it in the distance when i were 7 years old on my way to camp in penn. from my seat inside the train. the craft was low and rose to just about 5-6 ft. above the roofs of neighboring buildings as it drifted away in a ne direction. in 1991-92 i received an implant on my right leg above my ankle, circular, ocular while living in brooklyn, i knew it was an implant which i surmised was inserted for communication, and subsequently asked a telepathic question: rb:what is your name? x: “enon” rb: what does it mean? x: “bright star” as an artist, i naturally created a cartoon called “enon” to honor he/she. the voice was soft, gentile, feminine, yet masculine. i have incorporated two illustrations of the craft into various artwork after that event in natural surroundings, not urban. the pyramid illustration was a pineal gland vision which was inviting me to enter as similar to a virtual reality dimension. i declined. more to tell, i.E.: pineal gland visions, a new implant on my left leg 3 weeks ago (also on a full moon), etc. which i have included with this document. robert barto
Headline #4: UFO Sighting in Prineville, Oregon on 2018-01-21 01:15:00 –</t>
  </si>
  <si>
    <t>MkJMK7NfhCk</t>
  </si>
  <si>
    <t>https://youtu.be/LQ1LEGrCyJ8</t>
  </si>
  <si>
    <t>UFO Headline News   Thursday February 15th, 2018</t>
  </si>
  <si>
    <t>Get the rest of the links here:
https://inceptionradionetwork.com/ufo-headline-news-02-15-18/
Here is the UFO Headline News for Thursday February 15th, 2018
Headline #1: UFO Sighting in Cuyahoga Falls, Ohio on 2017-11-20 00:00:00 – The craft passed over the roadway about 100 ft off the ground, then passing over to our vehicle to the ajouring field and hovered about 100 ft. off the field, 2 other crafts were approaching from the west towards the craft. they appeared much smaller
Synopsis: On november 20th. 2017, at approx. 2200 hours, myself and my wife were traveling south bound on akron peninsula road just south of peninsula village in the cuyahoga valley park region. as we my wife was driving i observed a large craft traveling north west just over top of the tree line on the left hand side of the highway. i did notice several white lights on it, no other lights were observed at that time. as the crafted passed over head just in front of the vehicle i leaned forward in order to observe the whole craft and it was at least 40 to 60 foot across as it passed overhead. things that were noticed was no other lights except the perimeter lights which were large, about 6″ in diameter going around the perimeter of the craft spaced evenly. another thing that was noticed was that the craft was wide on the outside perimeter, probably 4 to 6 feet thick. i did have my window down at this time and noticed the craft my no noise as it passed overhead. my wife had made mention of oh wow look at that helicopter. i told her that, that is not a helicopter, this craft is to big and made no noise. it also appeared to have a slight rotation as it passed overhead. the craft traveled north west across the roadway then stopped over a field at corner of akron peninsula rd. and bolanz rd. north west corner of the intersection. i also noticed high tension lines in the area of the craft. when observing the craft from the roadway it appeared to be v shaped because of the light pattern, but after what it was their was a small section on the perimeter of the craft that did not have the large led type lights which made it appear v shape from a distance. this craft at the farthest distance away was no more then 300 to 400 ft from the roadway. i also noticed that when the craft stopped over the field a red light had came on under the bottom of the craft. then just west of the craft you could see 2 other craft approaching just over top of the trees towards the stationary craft, they did have numerous perimeter lights along with each having 1 red light on the underside. they appeared much smaller craft. i the at that time told my wife to take the next street 
Headline #2: UFO Sighting in Leven , Scotland on 2018-01-27 00:00:00 – Cube with arms coming out of it and fog everywhere then when it left sky was clear it was amazing can’t mind dates but thats nothing iv saw other stuff a fire ball went over my head saw it flames the lot only about 200,400 feet above my head and other stf
Synopsis:I always look up at sky for the past 3,4yrs iv saw amazing stuff first thing is saw was a explosion at aryans belt if u blinked ud of missed it it was white spilled out then like a vacuum it sucked away then i saw a fire ball fly right above across my head felt like it was 200ft about me going towards england my man thought i was going af my head till he saw it then the other night w</t>
  </si>
  <si>
    <t>LQ1LEGrCyJ8</t>
  </si>
  <si>
    <t>https://youtu.be/Mk6D_h8VggY</t>
  </si>
  <si>
    <t>UFO Headline News   Tuesday February 13th, 2018</t>
  </si>
  <si>
    <t>Get the rest of the links here:
https://inceptionradionetwork.com/ufo-headline-news-02-13-18/
Here is the UFO Headline News for Tuesday February 13th, 2018
Headline #1: UFO Sighting in Wichita, Kansas on 2017-11-17 00:00:00 – Red like a bike reclecer, no glow, about the size of haft a dime.
Synopsis: Smoking, flashing light of small plane going east, i saw red object did not know what it was. was moving south to the north speed was haft of small plane speed, both were at same hight about the ground , was thinking people in the plane should be able to see it too. light keep moving moving north making three v movement turn away to relight my smoke, could not fine it after that. ps could you tell me what i saw?
Headline #2: UFO Sighting in Hamilton Township, New Jersey on 2017-12-29 16:15:00 – Flat flying trapezoid object with markings resembling a bird.
Synopsis: Retired law enforcement reporting. i have been witness to many uap events. on or about 12/29/17 at 1615 hours i was sitting outside on my porch when my peripheral vision observed an object up and to the right of me. i looked up towards the sky in the ne quadrant at an elevation of approximately 45 degrees and saw a trapezoid object travelling from the n towards the s at approximately 20 mph. the sky was partly cloudy and the visibility was unlimited. it was a solid, flat object that had no lights, appendages, or other prevalent features. it was a clearly defined trapezoid with a similar shape that of a baseball home plate with a small angle toward the front. what took my by surprise was that it had the coloration of a bird of pray similar to that of a hawk in that the shades of color were black, brown, and gray. the object was entirely colored with streaks of varying shades of black, grey and and brown in a natural appearing pattern. the uap moved only in a straight, flat direction where it changed directions to the left and right with yaw. there was no other directional movement. it slightly moved left to right with subtle course change and remained on a level path.It disappeared over the house and i lost sight of it. it was flying against the prevailing wind pattern which was from the s that day as i recall. it was not anything i have ever seen before or am familiar with. either it was a darpa project or a uap from who knows where
Headline #3: UFO Sighting in San Antonio, Texas on 2018-02-03 21:41:00 – I saw a red star-ish light,very high up in sky, turned light green then red again, descended a short distance, stopped, then descended quickly until it dissapeared below the rooftop across street
Synopsis: I went out to lock up my driveway gate, and saw a red star-ish like spot in the sky at 45 degrees approx. it was stationary. i thought it was a police helicopter. we see them a lot around here. it turned light green and then red again. i still thought it might be a sapd helicopter, but then it moved northerly in the sky abruptly, a short distance and stopped. it was too fast to be a helicopter, jet or a satellite. then still red, it continued north, and just seemed to drop out of the sky quickly. it was too high up and far away to be heard. it disappeared in the horizon behind my neighbors house across the street. the sky was exceptionally clear at the time. i never took my eyes off it. it descended faster than anything i ever seen.
Headline #4: UFO Sighting in California on 2007-04-26 13:00:00 – Shadow like appear on my front door by c watching history channel cone to learn it’s a gray alien
Synopsis:Cleaning house with company in my house.Normal day i was in living room as my company was on the couch waiting for his mom, i noticed a buzzing beeping felt like i was being instructed to turn and look at him. so i did and i seen shadow of alien on my front door. i quickly ask my company brenon to come to my side ..I said do u see what i see .He said yes i said so i’m not tripping so i’m not crazy u see what i see he replied yes. i said ok we are going to continue what we are doing and before long he will be</t>
  </si>
  <si>
    <t>Mk6D_h8VggY</t>
  </si>
  <si>
    <t>https://youtu.be/-Cw-mg2qiUo</t>
  </si>
  <si>
    <t>UFO Headline News   SaturdaySunday February 10th, 2018</t>
  </si>
  <si>
    <t>Get the rest of the links here:
https://inceptionradionetwork.com/ufo-headline-news-saturday-02-10-18/
Here is the UFO Headline News for Saturday/Sunday February 10th &amp; 11th, 2018
Headline #1: UFO Sighting in Lockport, New York on 2018-02-02 00:00:00 – A red light that got brighter when i asked.. there were a bunch of ufos that night
Synopsis: I was in my room and i saw something bright outside and happened to catch my eye… upon further inspection i noticed a red object moving up and down.. so i said to it brighten up for me and it did just what you see in the video. after the my phone died i was blinking at it with my flashlight, i would blink three times and it would blink back three times… it was pretty interesting. i was the only one awake at 4 in the morning and there were a lot of other ufos out at that time it was pretty clear outside. when the sun came up i lost sight of that object
Headline #2: UFO Sighting in Westport, County Mayo on 2018-02-04 19:50:00 – Experienced sky watcher sees something out of the ordinary.
Synopsis: I’m an experienced sky watcher in the west of ireland and know very well what aircraft look like, i live on a busy air corridor from the us to europe. i also know what a satellite and space debris looks like. tonight i seen a strobe like flash in the sky to the north west from the corner of my eye and again several seconds later. i fixed the spot and counted 13 seconds between flashes. a single white strobe like flash. i initially appeared not to be moving but i soon realised it was moving considerably slower 
Headline #3: UFO Sighting in Chiang Mai, Chiang Mai on 2018-01-24 00:00:00 – A hovering object upper silver, lower gold, with two spinning objects moving around it
Synopsis: My daughter and i were walking back to chiang mai from wat pha lat temple on jan 24th 2018. it was around midday. there was a half-moon in the sky, and i noticed that there was something in the sky near it. it was about a quarter the size of the moon. through binoculars it appeared to be in two attached parts, a silver sphere above and a gold distorted sphere below. it was completely stationary, and i thought it must be a hot air balloon, or a blimp, maybe some kind of buddha figure considering where we were, and the gold colour. however my daughter thought it was too high for a hot air balloon, and also said that there were two flashing</t>
  </si>
  <si>
    <t>-Cw-mg2qiUo</t>
  </si>
  <si>
    <t>https://youtu.be/xSeHwwwLbzU</t>
  </si>
  <si>
    <t>Madeleine Newkirk   Where Art, Body, and Soul Merge</t>
  </si>
  <si>
    <t>Art•Body•Soul: Where Painting, Yoga, Meditation and Healing Merge
Monday, February 12th, 2018 at 6 pm ET, Keith Anthony Blanchard of Center of Light Radio invites Madeleine Newkirk to talk about Painting Out Loud, The Dalian Method (Self-Healing Modality) and her experiences with “Active” Meditation that will come alive in her series of classes available starting March 20th.
Art•Body•Soul is a new studio opening in East Memphis that combines the work of painting, yoga, meditation and healing to help people emerge through art, motion and self-healing techniques. This is the first of its kind in Memphis because of the art studio inclusion. Enrollment is open for each of the classes and Grand Opening Celebration details are coming soon!
MADELEINE NEWKIRK
Madeleine Newkirk | Where Art, Body, and Soul Merge
Madeleine Newkirk, a native Memphian and owner of Art•Body•Soul, embarked on a five-week retreat in 2010 and it set her life in a new direction. Her retreat to Omega Institute in Rhinebeck, NY was comprised of R&amp;R time plus 6 workshops—drawing, meditation, yoga, ecstatic chant, 7 days of silence and emotional connection. Omega draws participants and presenters from all over the globe and Madeleine discovered in them, a world of unique ideas and concepts that were both eye-opening and expansive.
​Madeleine is a facilitator for both the Self Healing Dalian Method and Painting Out Loud, a process art experience. She is also an artist, writer and the owner of Art•Body•Soul. She is currently in the process of writing her first book.
As a seeker, Madeleine has been exposed to numerous self-healing modalities, including Healing Touch, The Body Code, PSYCH-K® and Emotional Freedom Techniques (EFT).
Madeleine is ever expanding her experiences—attending trainings, retreats and workshops. She has a meditation and breathwork practice and she incorporates DM and other healing modalities in her daily life. - www.artbodysoulstudio.com
Listen to this interview &amp; catch up on all the other shows by joining our IRN Insider program!
*****
Join forces with IRN and dig deeper.
https://irn.bz/InsiderClub</t>
  </si>
  <si>
    <t>xSeHwwwLbzU</t>
  </si>
  <si>
    <t>https://youtu.be/UPxUI-S7ul0</t>
  </si>
  <si>
    <t>Michael TelStarr   Supernatural Entertainer's Tips for Remote Viewing</t>
  </si>
  <si>
    <t>Download the Podcast here:
https://inceptionradionetwork.com/michael-telstarr-supernatural-entertainer/
Supernatural Entertainer Shares Useful Tips for Remote Viewing
Wednesday, February 7th, 2018 at 11 pm ET, the genial prolocutor and voice of California MUFON Radio, Lorien Fenton invites supernatural entertainer Michael TelStarr to share some proven tips of Remote Viewing that we can use to travel to distant alien worlds.
MICHAEL TELSTARR
A super-natural man, an International remote viewer, and more.. Michael Telstarr was born on Friday July 13th. He holds 7 World Records in Escapology. He is the youngest person to perform “Houdini’s Water Cell Torture Escape” at the age of seventeen. He strongly believes in mind over matter and the belief we are more than our physical selves. Michael has attended the Monroe Institute and did the Gateway and Trainer’s Program. He has also attained his Remote Viewing Certificate in Co-ordinate, Extended, and Masters of Remote Viewing with David Morrehouse.
Michael was an escape artist under the name “Scott Free” in his early years performing. He has done upside-down straight-jacket escapes in public, sometimes hanging 90 feet in mid-air in public places such as the Exhibition in Toronto and over Lake Ontario!
His love for illusionists and sleight-of-hand experts such as David Cooperfield, David Blaine and others has led him to perform outdoor performances in highly visible places such as the Dundas Square and Toronto Harbourfront. – http://michaeltelstarr.blogspot.com/
Remote Viewing in a Nutshell
In Extended Remote Viewing, or ERV for short, a viewer relaxes on a bed or other comfortable support and tries to reach a “hypnagogic” state–a condition at the borderline between asleep and awake. The room is darkened and soundproofed if possible.
As the viewer reaches the edge of consciousness, a second person in the room, the monitor (also known as the “interviewer”), begins the session by quietly giving directions to the viewer to access the desired target. These directions may be a geographic coordinate or some other reference number, instructions to “access and describe” a target sealed in an envelope the monitor has brought along, or even simply the word “target.” Once the viewer describes elements of the correct target, the monitor poses questions about it. These questions may request details, purposes, appearances, construction, activities, events, persons, or other target-related information. The monitor writes down or electronically records the answers the viewer provides. After the session the viewer makes additional notes about what was perceived, along with appropriate sketches or drawings.
Remote viewing is based on the theory that remote viewing impressions bubble up from the subconscious. When trying to move subconscious impressions into waking consciousness, “mental noise” often results. This mental noise arises from all the guessing, speculation, remembering, confusion, and so on that seems to regularly a part of every human’s mental life. ERV was developed with the idea that deliberately trying to come as close to an unconscious state as one can while still maintaining just enough awareness to respond to the monitor should make it easier to detect subtle remote viewing impressions with less mental noise. Some people feel the ERV approach is helpful, while others report that the noise does not seem any less in ERV than it is in other remote viewing methods.
The term ERV was originally coined by Capt. F. Holmes “Skip” Atwater in the early 1980s while he was operations and training officer for the Army’s remote viewing unit at Ft. Meade, MD and was used as a secondary remote viewing method throughout the latter half of the Star Gate Program. ERV existed before its name did, and was used by some of the first military viewers. Because an ERV session took longer than one performed using the controlled remote viewing (CRV) methodology, Atwater decided to call it “extended” remote viewing, and the name stuck.</t>
  </si>
  <si>
    <t>UPxUI-S7ul0</t>
  </si>
  <si>
    <t>https://youtu.be/YvdgXRjoCiQ</t>
  </si>
  <si>
    <t>Cort Lindahl   Famous Artists &amp; Poets Connections with Secret Societies</t>
  </si>
  <si>
    <t>Download the Podcast here:
https://inceptionradionetwork.com/cort-lindahl-secret-societies/
Why are Many Famous Artists &amp; Poets Connected with Secret Societies?
American poets Edgar Allan Poe and Henry Wadsworth Longfellow were neck deep in the machinations of secret societies deeply involved in influencing the making of America.
Thursday, February 8th, 2018 at 10:30 pm ET, join the resolute seeker of truth, René Barnett of NightVision Radio intives Author/researcher/historian Cort Lindahl to will reveal the stunning connections with some of the worlds greatest mysteries at Rennes-le-Chateau, Shugborough Hall, Oak Island and more!!!
CORT LINDAHL
Cort Lindahl is a student in life, art, geography, archaeology, and music. He has studied Geomancy and Thomas Jefferson’s use of Geomancy and Ley Lines to form a Township Grid.
Cort has a strong interest in the occult and researching the influence of it on America’s founders and leaders.
What do we know about Oak Island?
Oak Island is a 57-hectare (140-acre) privately owned island in Lunenburg County on the south shore of Nova Scotia, Canada. The tree-covered island is one of about 360 small islands in Mahone Bay and rises to a maximum of 11 meters (36 feet) above sea level. The island is located 200 meters (660 feet) from shore and connected to the mainland by a causeway and gate. The island is best known for various theories about possible buried treasure or historical artifacts, and the associated exploration.
For more than a century and a half, there have been treasure hunts, investigations and excavations on Oak Island. There are many theories about what, if anything, might be buried or concealed there. Areas of interest on the island with regard to treasure hunters include a location known as the Money Pit, a formation of boulders called Nolan’s Cross, the beach at Smith’s Cove, and a triangle-shaped swamp. The Money Pit area has been repeatedly excavated; critics argue that there is no treasure and that the Money Pit is a natural phenomenon.
More than fifty books have been published recounting the island’s history and exploring competing theories.[6] Several works of fiction have been based upon the Money Pit, including The Money Pit Mystery, Riptide, The Hand of Robin Squires, and Betrayed: The Legend of Oak Island.
Listen to this interview &amp; catch up on all the other shows by joining our IRN Insider program!
https://irn.bz/Archives | https://irn.bz/InsiderClub</t>
  </si>
  <si>
    <t>YvdgXRjoCiQ</t>
  </si>
  <si>
    <t>https://youtu.be/phBvA6v5Fhc</t>
  </si>
  <si>
    <t>UFO Headline News   Thursday February 8th, 2018</t>
  </si>
  <si>
    <t>Get the rest of the links here:
https://inceptionradionetwork.com/ufo-headline-news-02-08-18/
Here is the UFO Headline News for Thursday February 8th, 2018
Headline #1:  UFO Sighting in Niwot, Colorado on 1998-07-31 17:15:00 – Possible testing of predator drone proto-type sighting
Synopsis: at time of sighting, driving home to longmont, co from job site in eastern boulder, co. in passenger side roommate’s car, windows down, radio on, driving north on n. 63rd st., between co st. hwy. 119 and nelson rd. to best of memory, day was hot, clear to sparse clouds, sun at approx. angle of 45 degrees off of horizon in ssw, and unknown wind conditions. while listening to radio and engaging conversation with driver/roommate, casually glanced around to observe general surroundings through passenger window. when glancing to east over ground fields, detected movement in sky by peripheral vision, little to ese of car’s position. upon focusing attention, observed strange-looking object on somewhat similar course heading as car being traveled in, with the object seemingly on sse to nnw trajectory while in process of executing slight, gradual turn to its left, in a slight “banking” action. object had somewhat thin, elongated appearance, with “tapered” rear feature, and enlarged, somewhat “bulbous”-looking front. approx. mid-point object’s “body”, short, stubby “wings” were noted, but object’s banking action maintained slight tilt downwards on side closest to car, and may have resulted in misread on actual size/shape of wings. toward tapered rear area, noticed pair of upright, “v”-shape positioned rear stabilizers of perceived rectangular shape. object was of light coloration, perceived as light-grey or grey-white, with no markings/letters/numbers observed, and no other external features noticed, such as windows, hatches, lights, etc. did not notice means of propulsion on object, 
Headline #2: UFO Sighting in Newcastle, Oklahoma on 2018-02-02 06:01:00 – As i was exiting to newcastle casino looked across the road song large round ufo hovering above could see it very well like the lights in the middle in the front beaming out lights around the backside and be around all sides but there is no just the one l
Synopsis: as i was exiting ramp to go to newcastle casino saul large round ship with white lights in the front very bright very bright ship ship a bite round object with lights around the back also as i tried to look at it and was going to take pictures knew i had to moveon thought i would get pictures in the parking lot of the casino as i pulled into casino it was gone</t>
  </si>
  <si>
    <t>phBvA6v5Fhc</t>
  </si>
  <si>
    <t>https://youtu.be/KDZlAd4jpYA</t>
  </si>
  <si>
    <t>Paula Lenz   Convincing Evidence Proving that We Live After We Die</t>
  </si>
  <si>
    <t>Download the Podcast here:
https://inceptionradionetwork.com/paula-lenz/
Convincing Evidence Proving that We Live After We Die
Friday, February 9th, 2018 at 9 pm ET, the spirited and jocular Heidi Hollis of Heidi Hollis – The Outlander invites Paula Lenz to share how the death of her beloved brother Don provided her inconvertible evidence of life after death.
PAULA LENZ
Paula has been a speaker for many years, including presentations at Sam Houston State University and University of Houston Clear Lake, Huntsville Rotary Club, Air and Waste Management Association Conference, International Association of Public Participation Practitioners Conference, and Women in Transportation State Conference. She is also the author of published articles in the Houston Business Journal and Houston Now, Fort Bend County Community Newspaper and National Association of Professional Environmental Communicators Quarterly Newsletter. Additionally, Paula has been quoted in a variety of publications such as Houston Chronicle, Dallas Morning News, Community Impact Newspaper, The Bryan Eagle, and Growth Magazine. – http://rustymcclurebooks.com
Driving into Infinity: Living with My Brother’s Spirit
In 1983, a recurring dream Paula had proved to be a precognitive warning. The sudden, shocking loss of her brother, Don, that year would come close to completely destroying Paula. She did not know, however, that his death would result in strange occurrences and outreach from him for the rest of her life.
Three days after Don’s funeral, Paula had an out-of-body experience with her brother’s spirit while she was driving. The result was a visit to “infinity” and a change in her consciousness.
Paula recounts stories about her brother from her family as well as from Don’s closest friends, painting a picture of a beloved brother, son, and friend. She hopes her story will provide comfort to those who have experienced the loss of someone they love deeply. – Get the Book!
Listen to this interview &amp; catch up on all the other shows by joining our IRN Insider program!
https://irn.bz/Podcast | https://irn.bz/InsiderClub</t>
  </si>
  <si>
    <t>KDZlAd4jpYA</t>
  </si>
  <si>
    <t>https://youtu.be/6HEZk_jgy4U</t>
  </si>
  <si>
    <t>Matthew LaCroix   Ancient &amp; History Mysteries Explained!!!</t>
  </si>
  <si>
    <t>Download the Podcast here:
https://inceptionradionetwork.com/mathew-lacroix-illusion/
Ancient &amp; History Mysteries Explained!!!
Friday, February 9th, 2018 at 11 pm ET, Paraversal Universe Radio’s au courant couple of the para-weird, Kevin and Jennifer Malek as they discuss forbidden archeology and ancient clues from antiquity about human history with author ad esoteric historian Matthew LaCroix (The Illusion Of Us).
MATHEW LACROIX
Matthew LaCroix is a passionate writer endowed with an adventurous, highly energetic and kindhearted spirit. Growing up in the outdoors of northern New England, a strong connection back to nature and the Earth was firmly rooted into the morals of his life. He never forgot this important connection back to Gaia and devoted himself to embracing its very preservation and future.
The Illusion of Us: The Suppression and Evolution of Human Consciousness
In the Second Edition of The Illusion of Us, we travel down the rabbit hole of knowledge to uncover the secrets behind consciousness and the intelligent design behind reality itself. How did we become so lost and disconnected to the world and universe around us? Perhaps the answer can be found by understanding our multidimensional consciousness and true identity.
Could humanity have complete amnesia of a past Golden Age due to cataclysms on Earth which wiped out most of the evidence from a lost time period? The renowned philosopher Plato leaves behind compelling evidence for this theory in both the Timaeus and Critias, linking the lost civilization of Atlantis and its destruction. It’s time to finally discover all that we have forgotten and piece together the incredible history that preceded us. Were the gods of mankind simply myth or are we missing an important piece of the puzzle that connects all the way back to the stars…
From the guarded writings of the Nag Hammadi Library to the cuneiform tablets of the Enuma Elish and Atrahasis, The Illusion of Us connects the entire story and provides a way to free the shackles from Darwin’s Cave. The truth will set you free. – Get the Book!
Listen to this interview &amp; catch up on all the other shows by joining our IRN Insider program!
https:/irn.bz/Archives | https://irn.bz/InsiderClub</t>
  </si>
  <si>
    <t>6HEZk_jgy4U</t>
  </si>
  <si>
    <t>https://youtu.be/88ECvtMbLp4</t>
  </si>
  <si>
    <t>UFO Headline News   Friday February 9th, 2018</t>
  </si>
  <si>
    <t>Get the rest of the links here:
https://inceptionradionetwork.com/ufo-headline-news-02-09-18/
Here is the UFO Headline News for Friday February 9th, 2018
Headline #1: UFO Sighting in Michigan on 2018-02-01 00:00:00 – Bright circular pulsating color-changing object s se of us. possibly selfridge base?
Synopsis: The first time i saw it was approx. jan 30th. it was bright &amp; something was trailing off of it..Too far away to tell what it was. this event that i’m contacting you about happened while looking out a window at the deer with an ir camera. the object was back so i decided to take a pic &amp; video. it was high in the sky..A plane actually passed under itat one point. it moved faster than we have ever seen. it could change directions on a dime. it also spun around in a circle 3x. when i zoomed in…I could see it changing colors. it stayed for quite some time then just disappeared. we saw red, yellow, blue, green and purple colors around it &amp; a completr black circle around the entire object at times. cant explain it. dont know if it’s anything or not..Just looking for another opinion. you can see some black object pop in &amp; out near it as well. my friend thought it was a star at first..I thought maybe a planet..But this object moved too fast &amp; moved in different directions. thanks
Headline #2: UFO Sighting in Mayfield, New South Wales on 2018-02-03 00:00:00 – N/a
Synopsis: It happens almost every night, i will be in bed and all of a sudden i will freeze after hearing footsteps (usually resulting in me dropping my phone on my face :/) and 1 – 2 greys but more like asguardian(stargate) with human eyes seeing as i have a massive fear of aliens i usually can’t move or talk they either just sit or stand their looking at me and eventually walk out and leave. tonight was different it happened about an hour ago i was watching tv and my dog started to growl and they appeared on the bed next to my dog then i black out (i’ve lost around 1 hour 20 mins of time) the weird thing is i woke in my lounge room where i left but with no pants (found on bed folded up)
Headline #3: UFO Sighting in Wasilla, Alaska on 2015-08-15 14:00:00 – From my front porch, walked down porch steps, was there for a little while, then gone
Synopsis: I spent a nice warm sunny day with a friend on the front porch of our house. as a member of a chem trail website, i would often look up, on this day, when i looked up i saw a giant red glowing disc during the middle of the day,i was shocked, in disbelief, it was the size of a full moon, i checked, the clouds were between 5 to 10 thousand feet, the disc was above the clouds. the disc had a smaller circle in the middle of it’s bottom side.. i looked up several times, it did not move or make noise. then i looked a 4th or 5th time and it was gone, i waited over 2 years mainly out of disbelief
Headline #4: UFO Sighting in Panama City, Panama on 1977-06-17 00:00:00 – Newspaper photos and blog about second jimmy carter related ufo in panama in june 1977
Synopsis: President jimmy carter has spoken of a ufo he witnessed in the 1960’s. when he visited panama in 1977 to broker the torrijos-carter treaty on one of his visits ufos were tracked over the isthmus of panama witnessed across the country. as a child i read about this ufo in our local southern command newspaper and in the star and herald which was our english language panamanian newspaper. i believe it also made both the us southern command tv news called scn and local panamanian tv news, but at the time the ufo news was overshadowed by the unrest in the country because of the treaty. this blogger has clickable images of the star and herald newspaper from that ufo encounter plus descriptions of the ufo, midway down the page: http://horadelmarciano.Blogspot.Com/2012/03/jimmy-carter-y-el-ovni-en-panama.Html for years i thought the carter ufo incident was this one because it had been well documented at the time, but now i realize there are two occasions where there were ufos related to carter. many years later i though</t>
  </si>
  <si>
    <t>88ECvtMbLp4</t>
  </si>
  <si>
    <t>https://youtu.be/q7TBk3yMwBs</t>
  </si>
  <si>
    <t>UFO Headline News   Wednesday February 27th, 2018</t>
  </si>
  <si>
    <t>Get the rest of the links here:
https://inceptionradionetwork.com/ufo-headline-news-02-07-18/
Here is the UFO Headline News for Wednesday February 7th, 2018
Headline #1: Black Triangle Sighting in Oklahoma City, Oklahoma on 2018-01-22 14:00:00 – Shimmering triangle with hard-edges patterns titled slowly forward then twinkled brightly and vanished.
Synopsis: I was in my car after lunch and happened to glance south from the election board parking lot. it was partially cloudy, with swift-moving and changing clouds. between two of them there was a set of two bar-looking objects that were reflecting like a prism. over a few seconds they appeared to tilt from about a 45-degree angle to horizontal to the ground(pointed straight towards me after it went horizontal). as they flattened out i could see two similar, attached branching pieces flaring behind these to the south. it was a triangle(equilateral). it was only tilting towards me for a couple seconds. i could see more detail in the piece that was pointed my way. the whole thing was shimmering, kind of like the predator in the predator movies, but if he was standing in front of a blue sky with the sun about 15-20 degrees off of him and behind. you could see the outline, but other than the two parallel bar shapes in the point facing me there wasn’t much that was more than a strong shimmer. like light being bent around something roughly triangular. the “bars” i had first seen looked like panels on the underside, or at least panel-shaped zones of reflection. after a few seconds of it being still i reached into my glove box for my binoculars and tried to get it into the frame. but the angle of the sun was too close and the sky was way too bright. i quickly pulled them back down and the thing flashed brightly and was gone. the bright flash appeared to come from the base of the two bars near the center of the thing, not from the end of the bars where i could see the most detail. the thing was about the width of two fingers held 1.5 inches apart at arms length. it was between two clouds so i couldn’t tell if it was in front of them or behind. it appeared to be completely stationary, despite the rapid movement of the clouds that day. i looked for a long time after it vanished, but as cloudy as it was it could have still been there and not visible. i think i only saw it because of the gap in the clouds and the angle of the sun which was kind of behind it.
Headline #2: UFO Sighting in Washington, District of Columbia on 2017-11-22 00:00:00 – Leaving my daughters house in d.C. to go to reagan international around8:00a.M. as i was approaching the car parked in her backyard, i looked up to see a metallic form hovering soundlessly. in the last frame you can see a jet approach at a higher altitude
Synopsis: i was leaving my daughters home in washington d.C. to go to reagan international airport to catch my plane to return to wheatland, pa. it was between 7 or 8 a.M., right before thanksgiving 2017. i had just visited my daughter and cared for my grandson because he had the flu and his dad had taken his mom on a trip to china because my daughter had to work. so my son- in- law, me and his mom we’re walking out to his car parked in the back because she was leaving for nyc the same day i was going home too. as he was putting the luggage in the car i happened to hear a jet approaching and looked up because you never know what kind of flyer you will see going over d.C. before i spotted the jet, which i could here clearly, i see the metal crap just hovering above us, pretty high up, not making a sound.
i can’t tell what it is because it’s silent and it seemed to be changing or like morphing but it seemed solid. coming in from my right is the jet i heard clearly, even though it was alot higher up than the other craft. i didn’t say anything to my son-in-law or his mom because he would have made me feel like a kook and his mother wouldn’t have a clue. so i start taking as many pictures as i can before i have to get in the car. my son-in-law pr</t>
  </si>
  <si>
    <t>q7TBk3yMwBs</t>
  </si>
  <si>
    <t>2018 02 09</t>
  </si>
  <si>
    <t>https://youtu.be/75IVq95WjUM</t>
  </si>
  <si>
    <t>Michael Mirdad   Using Clear &amp; Easy-To-Apply Insights &amp; Tools</t>
  </si>
  <si>
    <t>Michael Mirdad | Using Clear &amp; Easy-To-Apply Insights &amp; Tools
Using Clear &amp; Easy-To-Apply Insights &amp; Tools
Monday, February 5th, 2018 at 6 pm ET, Keith Anthony Blanchard of Center of Light Radio invites Michael Mirdad to share some of the most important things everyone needs to know to take a quantum leap in spiritual and personal development, as well as dealing with the most common challenges on the path. Michael helps us cover topics as; applying love and forgiveness as a means of raising one's consciousness and vibration.
MICHAEL MIRDAD
Michael Mirdad is a world-renowned spiritual teacher, healer, and author. He is the author of the best-selling books You’re Not Going Crazy...You’re Just Waking Up!, Creating Fulfilling Relationships, The Heart of A Course in Miracles and The Book of Love &amp; Forgiveness. He has also been the Spiritual Leader at Unity of Sedona now for over 6 years. For over 35 years Michael has transformed the lives of thousands of clients and facilitated thousands of classes, lectures, and workshops throughout the world on Mastery, Spirituality, Relationships, and Healing and is rightly noted by many authors as a “teacher’s teacher” and a “healer’s healer.” - www.michaelmirdad.com
Heart of a Course in Miracles: Understanding &amp; Applying The 12 Primary Concepts Of The Course
A Course in Miracles is part of the foundation of nearly every single spiritual teacher and author today. With over two-million copies sold, the Course is one of the best-selling books in self-help, New Age genre. Nevertheless, many students on the path find the material to be too complicated and heady. The Heart of A Course in Miracles explains the 12 primary concepts found in the Course in a powerful, yet clear and applicable manner. It brings the heart and soul back into the Course.
Topics include:
Creating Miracles
Having a God Day: Starting the Day with God
How It All Began: Bliss &amp; Oneness vs. Separation
Love vs. Fear
God s Holy Spirit vs. the Ego
Forgiveness vs. Judgment
Innocence vs. Guilt and Shame
Reality vs. Illusion
Responsibility vs. Projecting
The Spiritual World vs. The Material World
The Unlimited Soul vs. The Limited Body
How It All Ends: Holy Relationships vs. Special Relationships
This powerful book is intended to be read slowly, with thought and reflection. This book is clear, easy to read, and easy to apply . . . and has already proven profoundly effective to many thousands of clients and students who have applied the principles of this incredible book.
Drawn from the author's 30+ years of teaching, healing, and spiritual counseling, this book highlights both new and time-tested principles for understanding and applying the 12 primary concepts found in A Course in Miracles. In so doing, Mirdad makes the Course material fresh, powerful, and accessible to people of all walks of life. - Get the Book!
*****
Join forces with IRN and dig deeper.
https://irn.bz/InsiderClub</t>
  </si>
  <si>
    <t>75IVq95WjUM</t>
  </si>
  <si>
    <t>https://youtu.be/kGf6Bot8SBY</t>
  </si>
  <si>
    <t>Whitley Strieber   The SUPERNATURAL  Yes, the Unexplained IS Real!!!</t>
  </si>
  <si>
    <t>Whitley Strieber shares his understanding of the "Super Natural" and how all these "impossible" things from extra-dimensional beings to bilocation are not impossible at all.
Download the Podcast here: https://inceptionradionetwork.com/whitley-strieber-supernatural/
The SUPERNATURAL: Yes, the Unexplained IS Real
There are both giants and heroes in the world of the paranormal ~ Whitley Strieber is both.
Wednesday, February 7th, 2018 at 7:30 pm ET, join Supernatural Girlz host Patricia Baker and co-host PK invites Whitley Strieber to share with us his understanding of the "Super Natural" and how all these "impossible" things from extra-dimensional beings to bilocation are not impossible at all.  Whitley courageously shared his alien abduction experience in the book Communion, which became a movie in 1989 starring Christopher Walken. These things are all a part of our natural world. Tune in to this groundbreaking show!!
WHITLEY STRIEBER
Whitley Strieber is one of today's most influential and bestselling authors of both science fiction and extraordinary fact. He is best known for his groundbreaking memoir Communion, which popularized the alien-abduction thesis, as well as his many bestselling novels, such as The Wolfen and The Hunger. These and other of Strieber's books have formed the basis for many popular movies, including The Day After Tomorrow.
The Super Natural: Why the Unexplained Is Real
Two of today's maverick authors on anomalous experience present a perception-altering and intellectually thrilling analysis of why the paranormal is real, but radically different from what is conventionally understood.
Whitley Strieber (Communion) and Jeffrey J. Kripal (J. Newton Rayzor professor of religion at Rice University) team up on this unprecedented and intellectually vibrant new framing of inexplicable events and experiences.
Rather than merely document the anomalous, these authors--one the man who popularized alien abduction and the other a renowned scholar and "renegade advocate for including the paranormal in religious studies" (The New York Times)--deliver a fast-paced and exhilarating study of why the supernatural is neither fantasy nor fiction but a vital and authentic aspect of life.
Their suggestion? That all kinds of "impossible" things, from extra-dimensional beings to bilocation to bumps in the night, are not impossible at all: rather, they are a part of our natural world. But this natural world is immeasurably more weird, more wonderful, and probably more populated than we have so far imagined with our current categories and cultures, which are what really make these things seem "impossible."
The Super Natural considers that the natural world is actually a "super natural world"--and all we have to do to see this is to change the lenses through which we are looking at it and the languages through which we are presently limiting it. In short: The extraordinary exists if we know how to look at and think about it.
*****
Join forces with IRN and dig deeper.
https://irn.bz/InsiderClub</t>
  </si>
  <si>
    <t>kGf6Bot8SBY</t>
  </si>
  <si>
    <t>2018 02 08</t>
  </si>
  <si>
    <t>https://youtu.be/XuQdZGzzqOU</t>
  </si>
  <si>
    <t>Tim Swartz   A Big Conspiracy Machine is Working to Suppress the Truth</t>
  </si>
  <si>
    <t>Download the Podcast here:
https://inceptionradionetwork.com/tim-swartz-big-conspiracy-machine/
A Big Conspiracy Machine is Working to Suppress the Truth
Tuesday, February 6th, 2018 at 9 pm ET, Kevin Cook of The Kevin Cook Show along with guest-host Heidi Hollis returns with author Tim Swartz for a much deeper look inside the secret conspiracy machines responsible for UFO  cover-ups, false flag operations, and cryptid sightings.
TIM SWARTZ
Tim Swartz is an Emmy-Award winning television producer/videographer and the author of a several books. As a photojournalist, he has traveled extensively and investigated paranormal phenomena and other unusual mysteries from such diverse locations as the Great Pyramid in Egypt to the Great Wall in China.
Most recently Tim has become the Associate Publisher for Mysteries Magazine. In addition he is the writer and editor of the Internet newsletter Conspiracy Journal; a free, weekly e-mail newsletter, considered essential reading by paranormal researchers worldwide.
Is there an Evil Force Behind These Conspiracy Plots?
The political scientist Michael Barkun, discussing the usage of “conspiracy theory” in contemporary American culture, holds that this term is used for a belief that explains an event as the result of a secret plot by exceptionally powerful and cunning conspirators to achieve a malevolent end. According to Barkun, the appeal of conspiracism is threefold:
“First, conspiracy theories claim to explain what institutional analysis cannot. They appear to make sense out of a world that is otherwise confusing.
Second, they do so in an appealingly simple way, by dividing the world sharply between the forces of light, and the forces of darkness. They trace all evil back to a single source, the conspirators and their agents.
Third, conspiracy theories are often presented as special, secret knowledge unknown or unappreciated by others. For conspiracy theorists, the masses are a brainwashed herd, while the conspiracy theorists in the know can congratulate themselves on penetrating the plotters’ deceptions.” – source
Listen to this interview &amp; catch up on all the other shows by joining our IRN Insider program!
https:/irn.bz/Archive | https://irn.bz/InsiderClub
The post Tim Swartz appeared first on Inception Radio Network | UFO &amp; Paranormal Talk Radio.</t>
  </si>
  <si>
    <t>XuQdZGzzqOU</t>
  </si>
  <si>
    <t>2018 02 07</t>
  </si>
  <si>
    <t>https://youtu.be/D1XHGZx9ZEY</t>
  </si>
  <si>
    <t>UFO Headline News   Tuesday February 6th, 2018</t>
  </si>
  <si>
    <t>Get the rest of the links here:
https://inceptionradionetwork.com/ufo-headline-news-02-06-18/
Here is the UFO Headline News for Tuesday February 6th, 2018
Headline #1: Black Triangle Sighting in Hemel Hempstead, England on 2018-01-17 03:35:00 – Triangular vehicle with inverted lit dome with very bright light in centre
Synopsis: Bright light through bedroom curtain, triangular vehicle spotted gliding in a straight line, underneath the vehiclle was an inverted lit dome virtually touching the three sides. inverted dome had arched ribs from bottom to top with a centre pillar projecting a bright light. had a perfect view untill it disappeared over the buildings my first reaction was it was a strange plane out of luton airport then immediately realised it was not a normal aircraft.
Headline #2: UFO Sighting in Peterborough , England on 2018-01-07 19:35:00 – Bright lights expanding
Synopsis: I was stood in my back garden on the 7th january 2018 having a cigarette looking at the stars, out of the corner of my eye a saw what i at first thought was a plane as it was a bright light with lots of different colour lights underneath it. i got my iphone out and tried to take a photo of it, i got a picture that just looked like a star but not rounded, it was more like a tear drop shape facing side wards. i told my wife and daughter and they got our camera which has a x30 optical zoom, the pictures we took were really strange, it moved in strange directions and even in 1 picture she took it moved so quick that she got a line of lights all different colours. she then took more photos and she caught it as a light and then it disappeared although in the photo it appeared dark in colour but very large. we took lots of photos and a video which it was shifting around all over the place. we came in as it was cold out side. that was about 7:30pm gmt, we went back outside about 2 hours later and it had slightly moved to the south, but still doing the same thing flashing lots of colours and then disappearing and coming back to a bright white light with lots of coloured lights underneath.
Headline #3: UFO Sighting in Estevan, Saskatchewan on 2011-07-18 02:17:00 – Faint organge/reddish metallic glowing disk with windows that appeared
Synopsis: I was working in estevan, sk at shand power station on a shutdown. it was a large shutdown so we had work trailers out in the field and at the time there was very little light by the trailers. i remember i was by myself as everyone was in the power plant. i went in between 2 trailers, 4 meters apart so i could see the stars better and just as i did that i noticed a huge glowing orange/reddish looking metallic disk come floating over the smoke stack from out of no where, 500 feet high, very slowly and then hovered down near me at about 200 feet up in the air. the ship was huge, id estimate it at 500 feet diameter. it also appeared to have windows that became see through for a few minutes and i could see a reddish light glow in the ship and the beings controlling the ship i could not see well, just faint shadows of what appeared to be humanoid. the ship had a very quiet hum, it was almost silent. i don’t do drugs, i was not drinking or anything and don’t hallucinate, i knew what i was seeing was real. i almost felt like my family returned to visit me kinda feeling. i remember asking it in my mind to fly in a circle over the trailers and then go up and down and it did what i asked to acknowledge it knew where i was and was conscious of me. i remember thinking thank you for doing that and then it took off in the field slowly and then gained speed and shot upwards on the horizon and then a bright white flash in the sky and it was gone. iv had many ufo interactions and encounters all over saskatchewan and alberta but this one was the most personal encounter iv had so far. iv included a painting someone made for me randomly after i told them my story. its the power plant and the ufo, although the ufo was alot larger than what it is in the painting.
Headline #4:</t>
  </si>
  <si>
    <t>D1XHGZx9ZEY</t>
  </si>
  <si>
    <t>2018 02 06</t>
  </si>
  <si>
    <t>https://youtu.be/pCaT0XTee1Q</t>
  </si>
  <si>
    <t>Fun Night of Sci Fi, E.T.s, The X-Files, &amp; STAR WARS Roundtable!</t>
  </si>
  <si>
    <t>Alan B. Smith welcomes author of the science fiction novel 329 YEARS AWAKE, Ellie Maloney to discuss extraterrestrial life and The X-Files! Then in the second hour holds a Star Wars Roundtable discussion.
Download the Podcast here:
https://inceptionradionetwork.com/science-fiction-ets-star-wars/
Fun Night of Sci Fi, E.T.s, The X-Files, &amp; STAR WARS: The Last Jedi Round Table!
Saturday, January 27th, 2018 at 11 pm ET, Join Paranormal Now’s host Alan B. Smith welcomes author of the science fiction novel 329 YEARS AWAKE, Ellie Maloney to discuss her intriguing novel; plus her perspectives on extraterrestrial life and The X-Files! In the second hour we welcome actor Mac Barnes (also known as the “Star Wars Encyclopedia”), as well as actor and Star Wars geek Andrew Powell who join Alan and Ellie for a stupendously fun THE LAST JEDI round table discussion! *Spoiler Alert: you have been warned!
ELLIE MALONEY
Ellie Maloney, is the author of 329 YEARS AWAKE, which takes place during a time when humans have a powerful gift: a genetic ability to alter reality, yet they know nothing about it. In her previous life, Ellie was a lawyer specializing in human rights. Now she writes fiction, consumes massive amounts of late night comedy and politics, collects typewriters, and lives all over the world with her spouse and a 5-yo Newfoundland dog. She lived, worked, and studied in such countries as Kosovo, Ukraine, Liberia, Albania, and the United States.
DREW GREGORY
Actor, Drew Gregory bringing the laughs, also seriously believes that there will be some catastrophic change to the typical Star Wars, storyline that will astound, shock and possibly even anger many hard core SW fans. To find out more about Drew visit his IG page at: http://instagram.com/thegreatwhitechocolate
MAC BARNES
Mac Barnes, a.k.a “the Star Wars Encyclopedia”, brings his good vibes and vast knowledge. Having grown up with episodes 1, 2 and 3 plus an unprecedented saturation of all things Star Wars entertains the idea that Rey may in fact be a Skywalker. After stepping away from his extremely popular SW themed IG account, Mac is starting a new IG account at: https://www.instagram.com/theforce_awakens/
Alan’s Paranormal Cabin
#PhonyFakeNews
Typically when I blog I try to keep it as related to the show as possible, but on occasion I feel compelled to write what is weighing on my mind.
My recent guest Ellie Maloney and I spent some time talking about The X-Files and I continue to reflect on the series especially after just seeing the season 11, episode 4 of The X-Files. On the surface it may seem silly and obvious, but it begs to be rewatched because of its depth and perceptive take on our new society as it explores truth vs hyperbole; contradicting conspiracy theories; hearsay; circumstantial evidence; acceptance of facts; and desperation for answers. The nature of reality itself is challenged. In this day and age of blurred truth, muddied information, slanted news, entertainment politics, ignored facts, real news being slandered, and everyone with their own over confident version of a conspiracy theory, I beg you please don’t forget that we are all working with only pieces of the puzzle. And that no matter what you want to believe…. #TrustNoOne
One person’s version of #WOKE is not the same as another’s. Don’t follow ANYONE blindly. No matter who the leader is: left, right, middle – it doesn’t matter. In truth we only ever get to know a few individuals personally that we actually (soul-to-soul) know and sincerely trust. For I can never be sure of another’s ulterior motives. Whether I receive information from a governmental agency, a single person or the media – that mouthpiece usually seeks to serve itself first and foremost. I have put my faith in some friends or leaders only to find out that they can never be what I expect them to be. I can theorize and project onto them what it is I want to believe but that does not make it so. I can reach for and twist information to fit my narrative – but it still does not make it actual. I do trust sometime because I have to, but not because I believe some person with grand promises or seemingly good intentions is the Messiah of my own beliefs. If I do so, I am not being I..
Read the rest here: https://inceptionradionetwork.com/science-fiction-ets-star-wars/</t>
  </si>
  <si>
    <t>pCaT0XTee1Q</t>
  </si>
  <si>
    <t>https://youtu.be/LHci03gbzOg</t>
  </si>
  <si>
    <t>Richard Stanley   LIVE From the Sacred Mountain Montsegur</t>
  </si>
  <si>
    <t>Writer/Filmmaker Richard Stanley reports live from the legendary Montsegur to discuss the history, mystery and high strangeness in The Zone from the guardian of the sacred mountain!
Download the Podcast here:
https://inceptionradionetwork.com/richard-stanley-montsegur/
LIVE From the Sacred Mountain, Tales from the Pog!
Thursday, February 1st, 2018 at 10:30 pm ET, join the resolute seeker of truth, René Barnett of NightVision Radio as she joined by writer/filmmaker Richard Stanley LIVE from legendary Montsegur. Listen to the history, mystery and high strangeness in The Zone from the guardian of the sacred mountain!
RICHARD STANLEY
Richard Stanleyis an award-winning film director, screenwriter, anthropologist and esoteric scholar born in South Africa. Stanley’s work as a writer and director includes music videos for ‘Fields of the Nephilim’, ‘Public Image Limited’ and ‘Renegade Soundwave’ as well as the apocalyptic science fiction film ‘Hardware’ and the supernatural horror film ‘Dust Devil’. His documentary work includes ‘The Voice of the Moon’ a visual chronicle of the events leading up to the civil war in Afghanistan during which Stanley spent several months living among the pagan tribal people of the Hindu Kush, ‘The White Darkness’ which deals with the clash of cultures between Voodoo and Christianity following the American occupation of Haiti and ‘The Secret Glory’ which concerns the life and enigmatic death of the German Jewish Grail historian Otto Wilhelm Rahn.
The Origin of the Island of Dr. Moreau
The Island of Doctor Moreau is an 1896 science fiction novel by English author H. G. Wells. The text of the novel is the narration of Edward Prendick, a shipwrecked man rescued by a passing boat who is left on the island home of Doctor Moreau, a mad scientist who creates human-like hybrid beings from animals via vivisection. The novel deals with a number of philosophical themes, including pain and cruelty, moral responsibility, human identity, and human interference with nature. Wells described it as “an exercise in youthful blasphemy”.
The Island of Doctor Moreau is a classic of early science fiction and remains one of Wells’s best-known books. The novel is the earliest depiction of the science fiction motif “uplift” in which a more advanced race intervenes in the evolution of an animal species in order to bring the latter to a higher level of intelligence. It has been adapted to film and other media on many occasions.
Lost Soul: The Doomed Journey of Richard Stanley’s Island of Dr. Moreau
A behind the scenes chronicle of how clash of vision, bad creative decisions, lack of interest and really bad weather plagued the disastrous production of the infamous The Island of Dr. Moreau (1996).
Listen to this interview &amp; catch up on all the other shows by joining our IRN Insider program!</t>
  </si>
  <si>
    <t>LHci03gbzOg</t>
  </si>
  <si>
    <t>https://youtu.be/N0NkzAbfAvc</t>
  </si>
  <si>
    <t>Cheryl Costa   Data Analysis Tells Us This About UFO Sightings</t>
  </si>
  <si>
    <t>UFO Sightings Desk Reference author Cheryl Costa discusses the facts and figures collected from a decade of UFO sightings from around the globe.
Download the Podcast here:
https://inceptionradionetwork.com/cheryl-costa/
Data Analysis Tells Us This About UFO Sightings
Friday, February 2nd, 2018 at 11 pm ET, Paraversal Universe Radio’s au courant couple of the para-weird, Kevin and Jennifer Malek as they discuss facts and figures from the field of ufology with Ufologist, Journalist, &amp; Author Cheryl Costa of UFO Sightings Desk Reference.
CHERYL COSTA
Cheryl Costa is a two-service military veteran, a retired aerospace security engineer and a published playwright. She has had a lifelong interest in UFOs. From 1998-2001 she hosted “The X Factor” talk radio program in Washington, DC, covering UFOs and many other paranormal topics. In 2013 she began writing NEW YORK SKIES a weekly newspaper blog for 
SyracuseNewTimes.com. In the column she shares lively accounts of New York State UFO sightings. Cheryl’s live presentations are known for their frankness, humor, and a bit of theatrical flair.
UFO Sightings Desk Reference: United States of America 2001-2015
The first book of its kind, the UFO Sightings Desk Reference: United States of America 2001-2015 presents data and analysis for 100,000+ sightings of unidentified flying objects reported by individuals during the first 15 years of the 21st century. Since 1969 the government has claimed no interest in the subject, and the press and media either ignore or ridicule any mention of UFOs. Yet citizen scientists and non-governmental organizations have continued to this day the research into this important subject: this book seeks to make the hardest data available accessible to the general public, as well as other UFO researchers.
The book is organized into beginning narrative sections including analysis of UFO sightings, frequently asked questions, and how to use this book, followed by the data. Charts, tables, and maps are presented of summary data for the entire US and individual chapters for all 50 states (down to the county level) plus the District of Columbia. Aimed at the serious UFO researcher, this comprehensive volume is also of value to academic and public libraries, news organizations, and anyone who is interested in what is flying in the skies over their heads where they live. As seen in the New York Times: “People Are Seeing U.F.O.s Everywhere, and This Book Proves It By RALPH BLUMENTHAL — APRIL 24, 2017” – Get the Book!
Listen to this interview &amp; catch up on all the other shows by joining our IRN Insider program!</t>
  </si>
  <si>
    <t>N0NkzAbfAvc</t>
  </si>
  <si>
    <t>https://youtu.be/WBZDB8BH-2I</t>
  </si>
  <si>
    <t>UFO Headline News   Monday February 5th, 2018</t>
  </si>
  <si>
    <t>Get the rest of the links here:
https://inceptionradionetwork.com/ufo-headline-news-02-05-18/
Here is the UFO Headline News for Monday February 5th, 2018
Headline #1: Black Triangle Sighting in Momence, Illinois on 2009-07-04 00:00:00 – A huge triangle that reflectice flames moving silent.
Synopsis: My family and i just dropped a friend off from a fireworks show around 10 pm. my oldest son looked up in the sky and and asked hey what is this and pointed to the southern sky. i looked up it was a huge triangle my guess it was about 2000 ft to 3000 ft above us . it was flying in a sw to ne direction . it was glowing orange/ yellow flames , the type of you would put on an old muscle car. we jumped in the car and followed for 15 min , it wasn’t traveling very fast . we were in open desolated area and my wife became frightened and wanted to turn around and i agreed thinking that was a good ideal.
Headline #2: UFO Sighting in Brandon, Florida on 2018-01-07 20:00:00 – Diamond shaped object with green lights outlining the craft and a bright org red beam that grew
Synopsis: On this sunday evening, i was waving a tearful goodbye to my sons following a 3 week visit. as they turned the corner, and were out of sight, i stood in the driveway, crying. suddenly my attention was on what i thought was some kind of christmas light in my mohter’s neighbor across the street’s live oak tree. then it occurred to me that christmas light ornaments don’t move. i moved away to get a clear view of the object, which appeared to me to be like a 1980s style space ship. i watched it moving northward when suddenly a burst of light obscured the green and orange red lights and 4 lights separated and two were significantly brighter from my perspective, and had moved in opposite directions from one another for approximately 5 inches of sky and then stopped immediately. the lights were now whitish and resembled stars, as if some object was using a star light to camouflage itself. however, above these lights, what i saw is very difficult to explain, but i think the best way to describe it is approximately 3 or 4 swirls of fireworks. it looked like some kind of inter dimensional portal opening up. it was very surreal. some things about this event at about this time are confusing to me. i dont have “missing time” but it seems like maybe i should. i tried to get video shortly after i began to see the object, but my camera on my phone would not pick it up. i have kept it as a time stamp and as a diary for what i described. i was suddenly overcome with a feeling of assurance that all would be okay, and that something had not wanted us to be sad about parting. i felt a million times better, instantly after seeing the object separate. i texted my sons, but before i could send it, i received a text from my son, exclaiming that the three of them had seen something crazy. he also sent me pics from his iphone, and apparently they all watched this for several minutes as well. i can give you all of their contact info and sign parental release for them to answer any questions you may have for them
Headline #3: UFO Sighting in Metairie, Louisiana on 2018-01-23 23:10:00 – Glowing orange/red enomoli in sky above the moon
Synopsis: Approx 10:40 pm on january 23 2018.. i was walking outside to my truck.. when i got in my truck i happen to glance at the moon. i noticed 2 glowing orange/red glowing enomoli in the sky directly above the moon. 1 of these enomoli is and can be seen very clear. there was a second enomoli just to the right and above that was more faint and not as clear! this did not appear to be a ufo.. but it appears to be a celestial object of some kind! i believe either the tail of a comet or asteroid. but there were 2 of the same objects in question.. which lead me to believe that it might be part of the nibiru planet system.. as i returned home approx at 12:30 am january 24th 2018.. the enomoli was still present n the sky only appearing to be 3-4 enomoli this time all glowing.. the objects in question then pro.....
Get the rest of the links here:
https://inceptionradionetwork.com/ufo-headline-news-02-05-18/</t>
  </si>
  <si>
    <t>WBZDB8BH-2I</t>
  </si>
  <si>
    <t>2018 02 05</t>
  </si>
  <si>
    <t>https://youtu.be/0RcsWV89xnE</t>
  </si>
  <si>
    <t>UFO Headline News   Friday February 2nd, 2018</t>
  </si>
  <si>
    <t>Get the rest of the links here:
https://inceptionradionetwork.com/ufo-headline-news-02-02-18/
Here is the UFO Headline News for Friday February 2nd, 2018
Headline #1: UFO Sighting in Tully, Queensland, Queensland on 1990-07-31 00:00:00 – Star-like but much brighter
Synopsis: the event happened while i was living in a small converted garage with a friend. i was backpacking around australia. there was no glazing in the property (tropical climate), only mosquito screens on window openings throughout. the main entrance was an existing garage door, therefore large and facing the road which was about 20m away. this opening was netted also and had a wooden frame with a normal door size opening to enter,within it. opposite this opening, against the far wall, was my single bed. it had a window (netted) over the bedhead facing the other direction. behind the house was forested swampland with no properties. on the other side of the road was a forested mountain; mount mackay national park and as such there were also no properties in the view from the entrance. this mountain was regarded by me as somewhere between a hill and a mountain. it is completely undeveloped with dense and tropical rainforest cover.
on the evening in question, i got into bed to go to sleep. it was probably around 9pm to 10pm and dark as sunset was around 6pm. my friend had also retired for the evening. all lights were off and it was totally dark. there were no streetlights or any man made lighting to be seen in this location at the time (quite remote). i remember it being a clear evening, no wind and in the mid 20’s degrees celsius, i estimate. normally i sleep without problems of any sort but after what must have been an hour of tossing and turning in bed, i found myself asking the question, “what’s wrong?” it soon dawned on me that the reason i could not fall asleep was because i was afraid! i remember distinctly feeling that this realisation startled me into full alertness. i realised that i had the distinct feeling of being watched! i immediately sat up in bed and peered through the mosquito mesh through the window behind me. as it is low lying wooded swampland in that direction, i couldn’t see a thing, there was nothing but total blackness.
after reassuring myself that i was being “silly” i turned back and as i was lying down again looked out of the entrance/ garage door opening opposite and i could clearly see mount mackay, silhouetted against the night sky. it was really rather bright in this direction. i saw a lone star above the mountain and to the right and thought, “wow, that’s a bright star!” then it dawned on me that it was way too bright to be a star. it was illuminating the hillside forest and i estimate that it had a similar intensity to a full moon. it was however smaller than a full moon. looking back, its actual size was difficult to gauge. as i said, it was like a very bright and very large star. it was close to the ground, a few hundred meters maybe, again it’s hard to give a good estimate for something without features or sound. then i remember that i said to myself, “that’s not a star, that’s a u.F…” to my astonishment, and before i could finish the sentence, the object immediately moved to the left and down, in the path that i would describe like if you roll a coin off of a table, a parabolic arched path maybe?!It did not seem to accelerate but moved from a standstill and kept a constant speed. the timing of my realisation and its starting to move out of sight was the most alarming thing about it. to this day i am convinced this was not a coincidence, but rather it had been monitoring me and my thoughts. that may sound like paranoia. regardless, i genuinely believe this fact, and given the very real fear i had experienced beforehand, point logically to the possibility of this. the object disappeared behind the ridge of the mountain which i estimate to be 1 or 2 km away. i took about 1 second to move from a standstill to being out of sight. i looked for just a few seconds waiting
Get the rest of the links here: https://inceptionradionetwork.com/ufo-headline-news-02-02-18/</t>
  </si>
  <si>
    <t>0RcsWV89xnE</t>
  </si>
  <si>
    <t>https://youtu.be/OJI3rk7GmTU</t>
  </si>
  <si>
    <t>UFO Headline News   SaturdaySunday February 3rd &amp; 4th, 2018</t>
  </si>
  <si>
    <t>Get the rest of the links here:
https://inceptionradionetwork.com/ufo-headline-news-02-03-18/
Here is the UFO Headline News for Saturday/Sunday February 3rd &amp; 4th, 2018
Headline #1: UFO Sighting in Carrickmacross, County Monaghan on 1996-09-30 00:00:00 – 30 minute observation of slow moving object moving east to west and overhead and then retracing its path
Synopsis: I live in the north east of ireland. in october 1996 walking home at 1am i noticed what looked like a very bright star in the distance and to the east, it was so bright i began to think it might be a search light on a helicopter although it didn’t appear to emit a beam, after a few moments i was unsure but felt it might be two seperate lights and decided it must be a helicopter in the distance and continued home. at 1.30am i went outside to put rubbish in a bin and saw an object almost directly overhead. i couldn’t make out a shape to the object but there were four rectangular white lights in the shape of a diamond and a green light in the centre. i am guessing it was at an altitude of 1000 to 1500 feet and if so then it was probably bigger in length and width than a jumbo jet and the lights were each as big as a bus. it was silent and moving north west at about 5mph. i watched it travel about 300 metres and it appeared to stop, it didn’t turn but started to move back toward me and retraced its path. i observed it for 30 minutes as it slowly moved back to the original position i had first observed it at 1am, this is how i determined it was the same object i had originally seen. my estimate of it’s altitude is based in part on the fact i had to move more than once to keep it in sight because the terrain and buildings meant i couldn’t keep it in view from one spot. i was now observing exactly what i had been observing at 1am and at this moment a young woman who lives nearby came along and i pointed it out to her, she told me that she and some friends had observed the same thing a week earlier doing exactly the same thing.
Headline #2: UFO Sighting in Smiths Creek, Michigan on 2018-01-10 07:15:00 – I was taking a picture of the clouds because they seemed to be forming oddly. i didn’t see any lights when i was taking the picture. it was only a couple days ago when i was looking at my photos that i noticed these lights in the sky in my photo.
Synopsis: I was outside shoveling snow at my home at 7:15 in the morning on january 10th. i am a sky watcher so when i noticed some odd looking clouds forming i decided to take a couple photos. i only witnessed the clouds forming. i didn’t see the lights that are visible on my photo until just a couple days ago when i was looking through my pictures. in my photo i saw two groups of lights, one on middle left side of photo and another group in the upper right of my photo. looking closer i noticed several other lights and a blue orb upper right of group of lights on left side of picture. to the left of the left group of lights i also noticed a square formation of 4 lights. there are also more lights to the left of those 4 square light, but it looks like i might have cut some out when taking the picture. like i said, i never saw any lights whatsoever. it was flurrying a little as you can see in the picture, but you can see the snow flakes show differently than these lights i captured.
Headline #3: UFO Sighting in California on 2017-11-28 14:27:00 – Spinning disc
Synopsis: Emeryville, ca around 2:00pm on november 28 it was a cloudless day with a light blue sky. warm and sunny. in our complex we have a spa that faces north. that day, i decided to go and use the spa to sooth my sore back. as i was sitting in the spa and facing north, i was looking above the roof of my complex and noticed something glittering up in the sky above my building up in the sky. i notice something moving back and forth in a zig-zag fashion. it would come closer then it would zig-zag back like 10 miles or so and then zig-zag back and spin. you can see it in the video i took of with my samsung 5 came...
Get the rest of the links here: https://inceptionradionetwork.com/ufo-headline-news-02-03-18/</t>
  </si>
  <si>
    <t>OJI3rk7GmTU</t>
  </si>
  <si>
    <t>2018 02 04</t>
  </si>
  <si>
    <t>https://youtu.be/QVKR9don4hk</t>
  </si>
  <si>
    <t>Teraak   Alien Predicts Winner of Super Bowl LII!!!</t>
  </si>
  <si>
    <t>Download the Podcast here:
https://inceptionradionetwork.com/alien-predict-super-bowl-teraak/
Alien Predicts Winner of Super Bowl
Saturday, February 3rd, 2018 at 9 pm ET, Mack Maloney, Juan-Juan of Mack Maloney’s Military X-Files talk to Teraak, an NFL-loving alien from 44 light years away on the upcoming Super Bowl LII. Gary Olsen, author of “The 15 Geniuses Behind the Scenes,” on Hollywood’s best sci-fi directors. Dribbles the Clown on his new book, “Walk a Mile in My Big Shoes.” Emily M on a classic UFO sighting during the Korean War. Switchblade Steve reveals what it’s like to be a celebrity.
What You Need to Know About Super Bowl LII
Super Bowl LII will be the 52nd Super Bowl and the 48th modern-era National Football League (NFL) championship game. The National Football Conference (NFC) champion Philadelphia Eagles will play the American Football Conference (AFC) champion New England Patriots to decide the league champion for the 2017 NFL season.
The game is scheduled to be held on February 4, 2018, at U.S. Bank Stadium in Minneapolis, Minnesota. It will be the second Super Bowl in Minneapolis, which previously hosted Super Bowl XXVI in 1992. It will be the sixth Super Bowl in a cold weather city, and Minneapolis will continue to be the northernmost city to host a Super Bowl.
A rematch of 2004’s Super Bowl XXXIX, which was won by New England 24–21, Super Bowl LII is the first Super Bowl appearance for the Eagles since that game. The Patriots became the first team since the Seattle Seahawks (who made Super Bowls XLVIII and XLIX) to appear in two consecutive Super Bowls, having won Super Bowl LI in the previous season, and are also seeking to become the first team to repeat as Super Bowl victors since the Patriots themselves won Super Bowls XXXVIII and XXXIX. Philadelphia is making its third appearance in the Super Bowl, having lost Super Bowls XV and XXXIX.
Listen to this interview &amp; catch up on all the other shows by joining our IRN Insider program!
https://irn.bz/Archives | https://irn.bz/InsiderClub</t>
  </si>
  <si>
    <t>QVKR9don4hk</t>
  </si>
  <si>
    <t>2018 02 03</t>
  </si>
  <si>
    <t>https://youtu.be/0U2yedCPg18</t>
  </si>
  <si>
    <t>UFO Headline News   Thursday February 1st, 2018</t>
  </si>
  <si>
    <t>Get the rest of the links here:
https://inceptionradionetwork.com/ufo-headline-news-02-01-18/
Here is the UFO Headline News for Thursday February 1st, 2018
Headline #1: UFO Sighting in Pine Lake, Alberta on 2012-08-28 20:20:00 – Red orbs that came close to me.
Synopsis: I was at pine lake leisue club in pine lake alberta and i was flying my rc airplane with led lights in a field close to the campground,making people in the campground think it was a ufo..Then a couple minutes into my flight i seen a light come down out of the clouds to the west of me at least a couple kms away, and then it started to come in my direction.I thought it was a small plane comming to see what my plane was as that has happend before but the closer it came i could see it was a red pulsing orb of light.It came to a couple hundred feet away and then turned to the south and almost stoped. then i noticed 2 more that seemed to come out of know where.I was having a hard time to keep my plane in the air and watch them too and i was getting very scared by then so i landed it as fast as i could.These things changed direction and altitude at free will.. i started to run across the field as fast as i could back to the car and as i did 2 of them slowly followed me right to the car maybe 100 to 200 feet above me.I seen aprox 8 to 12 of them,i was pretty shaken up.I drove back through the campground to our cabin.I ran into the cabin to tell my friend what i seen,she then told me she was videoing me and got 3 of them on video.I went back outside with her and a few more flew right over the cabin.She took another short video of one she was able to focus on.I then took a couple pictures of them that seem to only be a couple hundred feet above me at most.In the video and looking at them they look like red orbs but when you zoom in on my pictures you can clearly see they are two different shapes and they don’t even look red.One was almost tube shape and the other was kind of round with almost what looks like a tail. they were following me for sure..Some flew back up into the sky and some seemed to go to the south east before going out of sight..I was pretty scared and in shock of what just happened.I have both videos on youtube but my pictures i have show different shapes that you could’nt see by the naked eye or in video. i also seen 1 red orb in fort sask,alberta just last two years ago while flying at night again but it was only one but it never came as close,,it seen my plane and then flew off in the same direction it came.
Headline #2: UFO Sighting in Great Falls, Montana on 2018-01-24 00:00:00 – Black shape sphere like over 1/2 acre in size by af security police who were 2 miles away
Synopsis: Contact at osi malmstrom afb just reported that another siting has just occurred over a launch site causing power outage for 10 minutes. object described as over 1/2 and acre in size. described only as black. if contacted malmstrom afb will confirm power outage nut nothing more. investigators are on their way. last siting was in may 2017. this source is reliable and confirmed as am i (retired police detective not given to exaggerations
Headline #3: Black Triangle Sighting in Escalon, California on 2004-10-01 00:00:00 – Large black triangle hovered directly above, three burners lit, object ascended then zig-zagged across the sky out of sight
Synopsis: I was at work covering the night shift at a residential care facility in a somewhat rural area. at around 10:00 pm i stepped out back for a smoke break. i had the handset to the facility landline in my front pocket, and was talking on my cell phone when i exited the building. i noticed right away that the night sky was unusually black, as if the stars had been blotted out. the night was clear and cool. i looked up in time to see what i believe were three rocket burners light up almost simultaneously. the object having these red-orangish fiery “lights” ascended, it did not climb, it went straight up high in the sky, then it zig-zagged across the sky toward the north, an</t>
  </si>
  <si>
    <t>0U2yedCPg18</t>
  </si>
  <si>
    <t>2018 02 01</t>
  </si>
  <si>
    <t>https://youtu.be/cujOFtN65FQ</t>
  </si>
  <si>
    <t>UFO Headline News   Wednesday January 31st, 2018</t>
  </si>
  <si>
    <t>Get the rest of the links here:
https://inceptionradionetwork.com/ufo-headline-news-01-31-18/
Here is the UFO Headline News for Wednesday January 31st, 2018
Headline #1: Black Triangle Sighting in New Orleans, Louisiana on 1972-05-31 23:20:00 – Triangle shaped craft seen back in 1972
Synopsis: i don’t recall what month it was but it was during the summer of 1972. i was then working for gulf oil company at the alliance refinery, just south of belle chasse la. we were working the evening shift (3pm-11pm). a friend and i were riding together, he lived in port sulphur and i lived in buras. when we got off that night we head towards home going south on hwy 23. just after getting on the road, we noticed a bright light to the west of us that look to be out over the marsh. at first, we thought it was a helicopter from nearby alvin callender air field. it would stop and them move again as if they were searching for something. the light then sped off in a southward direction at a high rate of speed. we did not see it again for a few miles then noticed it in the area of lake hermitage. it looked like it has stopped and then we noticed it moving again. we were close to the lake hermitage road so we pulled over to see what it was since it had started to move towards the Mississippi river. my friend and i stepped out of the car and observed the object moving towards the river slowly. as it passed over what we saw was a metallic triangle shaped craft with 6 lights on the bottom. it wasn’t shiny, but looked liked it was a light gray color. from what i recall it appeared to be about 1500’ feet above us and was not making any noise. it was pretty large but hard to estimate what size it was. when it reached about the middle of the river it suddenly sped off in and easterly direction and we lost sight of it. i can still see my friend looking up as it passed over and saying what the hell is that. when we returned to work the next evening we told our fellow co-workers about what we saw. they just kind of laughed about it and made fun. my friend and i talked about this several times over the years still trying to figure out just exactly what we had seen that night.
Headline #2: UFO Sighting in New Orleans, Louisiana on 2010-11-30 05:30:00 – Two bright round lights in the sky just before daylight while duck hunting
Synopsis:A friend and i was ducking hunting in venice la in the area sportsman call the wagon wheel. it was just before daylight and still dark and was a moon less night. we were standing up in the blind looking towards the north when all of a sudden two bright lights appeared in the sky from the north east of us. my friend who was standing next to me exclaimed, what the “expletive”! we both worked for chevron at the time and he was one of their helicopter pilots. we watch the two bright objects move in a westerly direction for not more than two minutes when they suddenly streaked away. they were going in a blink of an eye. he said he had never seen anything like that in all the years he has been flying. i would have to estimate that the size of the two bright objects were about the size of a dime held at arm’s length. they were just two bright round lights in the sky
Headline #3: UFO Sighting in Paris, Île-de-France on 2017-12-17 19:07:00 – Glowing object nearby tour eiffel in paris, france
Synopsis: After visiting a nearby museum, i was walking back to the nearest subway station. it was raining quite heavily and along the way (75007, 12-18 avenue de la bourdonnais) i simply took some pictures of the eiffel tower. in fact i did not see that object in the sky until i downloaded the photos on my pc, probably because of the light of the beacon and the hurry in getting not too wet meanwhile. there are 5 pictures in total, taken from two spots in about 90 meters distance (at coordinates 48°51’35″n 2°17’46″e and 48°51’33″n 2°17’48″e). i took the photos with an iphone 5 at 07:07pm local time (first 3 photos) and 07:08pm local time (last 2 photos), in less than a 60 seconds span. good</t>
  </si>
  <si>
    <t>cujOFtN65FQ</t>
  </si>
  <si>
    <t>https://youtu.be/OjRM6fhhtvY</t>
  </si>
  <si>
    <t>Paul Davids   CIA Mind Control Experiments with an MK Ultra Guinea Pig</t>
  </si>
  <si>
    <t>Paul Davids reveals how he got caught up and almost done in by the CIA's LSD-laced deep hypnosis research while a Princeton student.  
CIA Mind Control Experiments with an MK Ultra Guinea Pig
Wednesday, January 31st, 2018 at 7:30 pm ET, join Supernatural Girlz host Patricia Baker and co-host PK Princeton as they return with Paul Davids to reveal how he got caught up and almost done in by the CIA's LSD-laced deep hypnosis research while a Princeton student.
Hear about the psychologists and psychiatrists working for MK-Ultra who used innocent human guinea pigs in their dangerous psychedelic experiments.
PAUL DAVIDS
Paul Jeffrey Davids is the co‐author of six “Star Wars” books for Lucasfilm. He was production coordinator and a writer of the original animated “Transformers” TV series; executive producer of Showtime’s “Roswell: The UFO Cover‐up,” starring Kyle MacLachlan and Martin Sheen, and he has produced and directed ten feature films, including “The Sci‐Fi Boys” and “The Life After Death Project,” both of which aired on SyFy, and “Jesus in India” and the bio‐pic, “Timothy Leary’s Dead.” As an undergraduate at Princeton, he won three top writing awards, then studied under full scholarship at the American Film Institute Center for Advanced Film Studies in Los Angeles. Davids is also the bestselling co‐author of An Atheist in Heaven: the Ultimate Evidence for Life After Death? (2016) as well as being an accomplished artist.
Blowing America's Mind: A True Story of Princeton, CIA Mind Control, LSD and Zen
Not since A Beautiful Mind has there been a true story involving Princeton and altered states of consciousness - but unlike the story of the breakdown of a Princeton professor, in Blowing America's Mind the dose of madness is deliberately induced in Princeton students at the nearby (and now defunct) New Jersey Neuro-Psychiatric Institute under the guise of expanding consciousness, attaining nirvana, and improving sex lives.
Jeremy Kagan, Professor at the USC School of Cinematic Arts and Chairperson of Special Projects for the Directors Guild of America describes Blowing America's Mind as: "a fascinating journey of love, drugs and covert governmental intrigue. Suspenseful in documenting the impact of the 'Psychedelic Revolution' at Princeton in the late 1960 s, the book is a complex, poignant drama detailing CIA-sponsored hypnosis and LSD research, as the famous all-male Ivy League university is on the eve of going coed and on the edge of imploding."
How did America's CIA get caught up in things like psychedelics, deep hypnosis - and Princeton student life? This historic entanglement of the CIA, deep hypnosis, LSD and the Ivy League happened because the CIA in the 1950's and 1960's experimented with new devious ways to impact the minds of its enemies - both foreign and domestic - including its own retiring agents (to erase memories of classified information), and also supposedly-dangerous internal hostiles ... such as college kids fighting against Vietnam War atrocities. The secret program was called MK-ULTRA, and the well known Princeton alumni who co-authored this book were among the guinea pigs.
For fifty years, no one has stepped forward to reveal the insider true story of how innocent Princeton students got caught up in and nearly done in by the CIA s late-sixties LSD-laced hypnotic research. Now the story's out in the open.
The co-authors feel that their book is a true-to-life One Flew Over the Cuckoo's Nest with a touch of The Electric Kool-Aid Acid Test. - Get the Book!
*****
Join forces with IRN and dig deeper.
https://irn.bz/InsiderClub</t>
  </si>
  <si>
    <t>OjRM6fhhtvY</t>
  </si>
  <si>
    <t>2018 01 31</t>
  </si>
  <si>
    <t>https://youtu.be/NTn3DSmnYfE</t>
  </si>
  <si>
    <t>Thomas Creal &amp; Paul Davids   Black Money &amp; CIA Mind-Control</t>
  </si>
  <si>
    <t>Forensic accountant Thomas Creal shares how tech can help us find and exterminate Black Money and Paul Davids takes us inside some CIA Mind-Control experiments.
Download the Podcast here:
https://inceptionradionetwork.com/thomas-creal-paul-davids-black-money-cia/
An Insider Exposé on Black Money &amp; CIA Mind-Control Experiments
Tuesday, January 30th, 2018 at 9 pm ET, Kevin Cook of The Kevin Cook Show along with co-host Heidi Hollis invites legendary forensic accountant Thomas Creal to share how he is using technology to find and exterminate Black Money tied to terrorist groups around the world.
Later in the show, Paul Davids takes us through an inside exposé where college kids are being used as guinea pigs in CIA’s Mind-Control experiments.
Thomas Creal
Creal is a recognized expert in the field of international forensic accounting, asset tracing and recovery of illicit funds, advising developing nations on financial protocols, prosecuting war crimes and the use of money as a weapon of influence. He was the lead expert for Task Force 2010 in Afghanistan focused on tracing monies to the Taliban and other Insurgencies, as well as the recovery of such monies during the two years he was under the command of Rear Admiral Kathleen Dussault and Major General Ross Ridge.
Mr. Creal has served as a Panel Expert for the United Nations Security Council under three different Resolutions including the Resolution 1532 sanctions levied against Charles Taylor, former President of Liberia and his associates. Creal led the effort for President Sirleaf of the Republic of Liberia for asset recovery targeting the reparation of over $3 billion in damages. He has both government and private sector experience, serving as the Chief of Staff for the elected Illinois State Comptroller and as the Partner-in-Charge for forensic accounting at the firm, RSM McGladrey/Checkers Simon and Rosner. – www.hunterforensics.com
PAUL DAVIDS
Paul Jeffrey Davids is the co‐author of six “Star Wars” books for Lucasfilm. He was production coordinator and a writer of the original animated “Transformers” TV series; executive producer of Showtime’s “Roswell: The UFO Cover‐up,” starring Kyle MacLachlan and Martin Sheen, and he has produced and directed ten feature films, including “The Sci‐Fi Boys” and “The Life After Death Project,” both of which aired on SyFy, and “Jesus in India” and the bio‐pic, “Timothy Leary’s Dead.” As an undergraduate at Princeton, he won three top writing awards, then studied under full scholarship at the American Film Institute Center for Advanced Film Studies in Los Angeles. Davids is also the bestselling co‐author of An Atheist in Heaven: the Ultimate Evidence for Life After Death? (2016) as well as being an accomplished artist.
Blowing America’s Mind: A True Story of Princeton, CIA Mind Control, LSD and Zen
Not since A Beautiful Mind has there been a true story involving Princeton and altered states of consciousness – but unlike the story of the breakdown of a Princeton professor, in Blowing America’s Mind the dose of madness is deliberately induced in Princeton students at the nearby (and now defunct) New Jersey Neuro-Psychiatric Institute under the guise of expanding consciousness, attaining nirvana, and improving sex lives.
Jeremy Kagan, Professor at the USC School of Cinematic Arts and Chairperson of Special Projects for the Directors Guild of America describes Blowing America’s Mind as: “a fascinating journey of love, drugs and covert governmental intrigue. Suspenseful in documenting the impact of the ‘Psychedelic Revolution’ at Princeton in the late 1960 s, the book is a complex, poignant drama detailing CIA-sponsored hypnosis and LSD research, as the famous all-male Ivy League university is on the eve of going coed and on the edge of imploding.”
How did America’s CIA get caught up in things like psychedelics, deep hypnosis – and Princeton student life? This historic entanglement of the CIA, deep hypnosis, LSD and the Ivy League happened because the CIA in the 1950’s and 1960’s experimented with new devious ways to impact the minds of its enemies – both foreign and domestic – including its own retiring agents (to erase memories of classified inform..
Listen to this interview &amp; catch up on all the other shows by joining our IRN Insider program!
https://irn.bz/Archives | https://irn.bz/InsiderClub</t>
  </si>
  <si>
    <t>NTn3DSmnYfE</t>
  </si>
  <si>
    <t>https://youtu.be/sprMCwSn3kI</t>
  </si>
  <si>
    <t>UFO Headline News   Tuesday January 30th, 2018</t>
  </si>
  <si>
    <t>Get the rest of the links here:
https://inceptionradionetwork.com/ufo-headline-news-01-30-18/
Here is the UFO Headline News for Tuesday January 30th, 2018
Headline #1:  UFO Sighting in London, Ontario on 2016-11-29 18:15:00 – Observed bright star-like light for 15 minutes until it disappeared behind neighbours roof line. used 8 x 25 binoculars to see five lights across the side facing me. circular illuminated lights could have been windows. they seemed quite large.
Synopsis: On tuesday november 29, 2016 at 6:10pm local time(it had been dark for awhile) i went out into my garage. once i had entered the rear door of the garage my attention was immediatly drawn to a very bright light in a southwestern location outside the garages’ south facing window. i assumed it was a star -venus specifically- but was curious enough to go and get my binoculars,7 year old canon 8×25 is. on the previous thursday night at around 7 pm i and a neighbour had used a phone app to correctly locate venus from his front lawn. this location now of what i thought should have been venus seemed off once i started to mentally compared it to the previous thursday nights location of venus. this is probably what prompted me to go and get my binoculars and go back into the garage to observe the star through the window again from what i had determined was the best vantage point after walking around the property. i had no reason to expect to see anything but a star until i looked through the binoculars and saw that it was a circular disk with 5 light filled apertures in a row along the side/edge facing me. i was at once confused and shocked because i was expecting to see one bright light, as from a star, not a disk with 5 light-filled openings in a row. multiple times i switched between looking at it with just my naked eyes and then through the binoculars. it was always the same, single bright light with naked eye and five separate lights around the outside disk shape when viewing through the binoculars. i just kept saying to myself “it has five lights”. i was so surprised. it was moving so slowly that i didn’t think it was moving at all except that during the 15 minutes that i could see it i had moved to a position up against the garage door (1 1/2feet) and was standing on my tiptoes in order to continue watching it over and beyond my neighbours roof. it did not seem to change altitude for the duration of the time i watched it. it did not revolve. it did not display any other light colour other than white nor did any lights ever blink. the five apertures on the side/edge visible to me seemed rather large and did not appear to be the source of the bright light visible with the unaided eye. by that point i wouldn’t have been surprised to see figures moving past any of these openings around the sides of the inside of the craft. but i did not see any movement. there were a few wispy clouds in the sky which allowed me to see that there were additional lights continuing around the out of view sides/edge of the craft. the clouds reflected back enough of the crafts light to allow me to see its shape. i watched until it disappeared behind the neighbours roof line. during the time i was watching it i called my husband who was a 5 minute drive due west of me and he grabbed binoculars but could only see the singular bright light. so then i called a co-worker. she was driving south to go home and though she could see the bright light she had no binoculars to view it more closely. this is not my first sighting of a disk shaped craft from my home. that is for another report. Sincerely
Headline #2: UFO Sighting in Gadsden, Alabama on 1969-06-15 15:45:00 – Triangler shape . domed top. underside black with triangle shaped circles. windows. panels inside windows
Synopsis:I was at my mom and dad’s home. i looked at a strange ball of light in the place where i thought venus would be in the sky. i loved to star gaze. so it was in the evening hours just before dark. the object was a huge bright object. i ran and got my nephew a</t>
  </si>
  <si>
    <t>sprMCwSn3kI</t>
  </si>
  <si>
    <t>https://youtu.be/E_kUYK2W2SM</t>
  </si>
  <si>
    <t>Charis Melina Brown   Ascension Through Deliciousness</t>
  </si>
  <si>
    <t>Charis Melina Brown attempts to enhance our connection with the unseen world that is a hallmark of human life and consciousness, as well as every spiritual tradition in the world.
Ascension Through Deliciousness
Monday, January 29th, 2018 at 6 pm ET, Keith Anthony Blanchard of Center of Light Radio invites Charis Melina Brown to enhance our connection with the unseen world that is a hallmark of human life and consciousness, as well as every spiritual tradition in the world.
CHARIS MELINA Brown
Trained in conventional as well as new, innovative methods, Charis Melina Brown is a pillar of the New Golden Paradigm of grounded, embodied, relevant consciousness in the world today. Combining ancient traditions with modern technology, Charis is dedicated to the path of "Ascension Through Deliciousness" in her work, whether individually or in group settings.
Born in California and raised in Virginia, Charis earned post graduate degrees in health and wellness, focusing on enhancing the current understanding of connecting the mind, body, and spirit in her field. Simultaneously while studying at university, Charis received over a decade of training and experience in the esoteric and energy healing arts, including Reiki (she is a Reiki Master) and numerous shamanic world traditions.
Three months before graduating with a Ph.D., Charis walked away from a decade's worth of school, feeling the heart call to instead write memoir-style books, and gave birth to her Starseed Series. - www.charismelina.com
Journal of a Starseed: Discovering the Real World
Journal of a Starseed is a true story, a first-hand account of a regular girl who one day discovers herself hurtling down rabbit hole after rabbit hole, finally emerging years later as a woman, aware of aspects of our world which most people ferociously sweep under rugs and only discuss in whispers around camp fires, late at night.
Travel with Charis as she experiences a dramatic spiritual awakening in college, fearing for her sanity, then learns that these experiences are not at all something to be feared, but to be learned from, controlled, and even honed and developed. Hear what she hears and see what she sees as she carves out a place for herself in a world which spans dimensions, lifetimes, and even planets. In the final chapter, All Roads Lead to Aliens, see the concept of "Disclosure" in a whole new light as you learn about what it is to be a Starseed.
Discover new realms of knowledge and find out that you may not be as far from this phenomena as you may think. A new time is emerging - we see it with each earthquake and tornado, we hear it in every newscast and we sense it in the undercurrents of today's entertainment and media. Find out what this really means for Humans and for our world - through the eyes of a Starseed herself, as she breathlessly and candidly discovers the truth in Journal of a Starseed's pages. - Get the Book!
*****
Join forces with IRN and dig deeper.
https://irn.bz/InsiderClub</t>
  </si>
  <si>
    <t>E_kUYK2W2SM</t>
  </si>
  <si>
    <t>https://youtu.be/Xw_-ImHNRPs</t>
  </si>
  <si>
    <t>UFO Headline News   SaturdaySunday January 27th &amp; 28th, 2018</t>
  </si>
  <si>
    <t>Get the rest of the links here:
https://inceptionradionetwork.com/ufo-headline-news-01-27-2018/
Here is the UFO Headline News for Saturday/Sunday January 27th &amp; 28th, 2018
Headline #1: . Alien Encounter in Aston, Pennsylvania on 2017-08-24 04:30:00 – I did not go to my window after he ‘dematerialized’–faded away at my bedside.
Synopsis: I keep a journal for any kind of paranormal event (which i have many). i am utilizing my notes that i wrote out in detail the following morning. i was in my bed (alone). i woke up around 4:30am and i was full of fear. i never woke up in fear before. never. i also woke up laying on my back. i don’t sleep on my back. i always sleep on my side. i woke up feeling that there was someone in my apartment. i always double-check the lock’s on the windows and doors before going to bed. i don’t know how i knew something was here but i did. i also thought at the same time that i was spooking myself for no reason (i’ve had many other visitations from different entities) but this was different for some reason. i knew something was here. so i closed my eyes and i pretended to be asleep and refused to open my eyes unless i felt that i should. i heard something walk up to my bedroom door on the carpet. my floors are noisy. i believe the carpeting has wood floors underneath or something. so, it’s at my door, my eyes are closed and i’m terrified (and curious at the same time). i can’t help feeling that i do encourage them to come. i did not hear him (if your an abductee you just know if it’s male or female) walk all the way around the bed to get to my bedside–from the door. the ‘being’ began to ‘stroke’ my left arm and left torso. so he knew i was awake (they know) even though i kept my mind ‘clear’ (they are all telepathic). i knew i must open my eyes and make contact. at the same time, i wanted to get a good look at him and meet him even though he kind of scared me on purpose but instinctively i knew he would not hurt me. if they wanted to hurt me they would of years ago. all of them. unless i go looking for trouble (like a national park, remote area, restricted areas)—then i give them a reason or excuse to harm me. there are differnt factions of them. in the end, it’s all a negative agenda but there are good and bad beings just like humans. i looked at him and made eye contact but it was dark. i do keep my shade’s cracked so there is light coming from a street light. but it was dark and he was dark and i could not make out detail except for his shape. he was about 6 foot, very boney, long boney thin arms and hands and fingers. we were face to face while i was laying down. because of the way i am (friendly-looking to make peace and relations) i rose my right arm and hand to shake his hand. he quickly grabbed my hand hard and pinched it and hurt it a little with what was his gesture. i quickly and telepathically told him ‘no,please that hurts.’ i have the courage to make contact and wanted to demonstrate that to him and myself. just my personal belief (in the old days we were taught to ‘reach out’). i was willing to take the risk. he was not going to hurt as i stated before. i was told by a psychic friend of mine many times that i am protected. i never asked her to elaborte on that and exactly who was protecting me or what from. i like to believe jesus christ and god the father. i used to be into the new age movement and worked with powerful crystals that would open up all your chakras. i’ve worked with ph.D’s and all kinds of gurus and healers and had the best psychic. i don’t do that anymore as i evolved and learned that all of that is satanic and luciferian. in 2015, the veil of deception was lifted about everything in the world and i grasped the bible in the best and right way. i am now a born again/saved christian but i have not been baptised into a church yet. i’ve been to a church many times. taken their wonderful classes but i can’t seem to reach them. i’m also afraid of ‘infilation’ at the churches. these ‘interdimensional beings’ ‘et’s’ ‘entitie</t>
  </si>
  <si>
    <t>Xw_-ImHNRPs</t>
  </si>
  <si>
    <t>https://youtu.be/lBDoFJVjUU8</t>
  </si>
  <si>
    <t>UFO Headline News   Monday January 29th, 2018</t>
  </si>
  <si>
    <t>Get the rest of the links here:
https://inceptionradionetwork.com/ufo-headline-news-01-29-18/
Here is the UFO Headline News for Monday January 29th, 2018
Headline #1: UFO Sighting in The Hague, South Holland on 2012-05-24 15:15:00 – Transparant cilindrical 100+ ft ufo glided through the sky off to sea
Synopsis: My wife and i spent a day at the beach (the hague, netherlands – may 24th 2012) when i just filmed the emptiness of the beach, because there weren’t many other people. only much later, when i looked at the footage on my imac, in the distance i noticed some sort of craft in the sky, slowly moving from left to right, until it disappeared in the haze over the north sea. there had been no sound coming from the craft, or we would have heard it then and there. as far as the exact size and shape of the craft, i am not sure, because it could’ve been 2 miles out from where we were. and it could be a cilindrical shape, but it could also be a disc shape, seen from the side. maybe it was a blimp, but i haven’t seen one over the hague in over 5 decades and a blimp is not very likely, because a blimp is mostly used for promotional stuff and why would a blimp go out to sea, where there are no people? i’d like it if others could shed some light on this video. i’ve put it up in 2013 on youtube at https://youtu.Be/pbxh4gg2n9i
Headline #2: UFO Sighting in Warner Robins, Georgia on 2018-01-15 20:30:00 – Very bright orange light hovering in nw. coukdnt tell the altitude but appeared over tree line. it disappeared and reappears just above the horizon some distance away. driving home i saw what looked like a satellite but was moving very fast east to west
Synopsis: I was at wal-mart on booth rd around 830pm and was putting my stuff in the car when i noticed a very bright star like object hovering to the northeast. i tried to get a decent video but got a poor quality one of course. as soon as i looked away to shut the trunk it was gone and reappeared just over the horizon in the same direction. idk how high it was. maybe over the tree line, may be thousands of feet. i got in my car to drive home and headed north on davis i see a star like object that looked like a very fast moving low altitude satellite moving east to west. i called my husband and told him to look outside bc the front of our place faces west. he saw it too.Thing is, i had this same experience back in october. even weirder is last time this happened a man in a black new ford suv sat in front of my neighbors house and would not respond to me until i mentioned to my friend getting the tag number. her threw the car in reverse and went backward to the end of the road. well, yesterday i had a man in a older model black ford suv. when i walked out my door he bolted. he had texas plates. maybe its all coincidence. i do live next to an airforce base and directly in between 2 major army bases, both only an hour from here. just strange stuff
Headline #3: UFO Sighting in Trumbull, Connecticut on 2014-08-31 00:00:00 – A mystery object sighted moving slowlyover griffith park, l.A. in broad daylight.
Synopsis: I was working as part of a film crew in griffith park area, los angeles, sometime in late 2014. several people on the crew saw this object moving slowly over the park, close enough to see clearly, but so unusual that no one could say what it was. someone on the crew just happened to see it, and pointed it out to the rest of us. it was impossible to say what it was. the object is somewhat bulbous, almost balloon-like, but rather complicated shape. at least two appendages hang down from the domelike top. there was no indication of an engine or propellant device, but it moved at a leisurely pace, in a definitely straight line. there was no sound associated with it. we all wondered at the object, but we were just simply puzzled, too. i took a couple of pictures, but i didn’t think much more about it until one of my current co-workers suggested that i report it to your organization. the object was generally overhead, but moving</t>
  </si>
  <si>
    <t>lBDoFJVjUU8</t>
  </si>
  <si>
    <t>2018 01 29</t>
  </si>
  <si>
    <t>https://youtu.be/qRoxRgJ-EWQ</t>
  </si>
  <si>
    <t>Rusty McClure   How Coral Castle Became America's Stonehenge</t>
  </si>
  <si>
    <t>Coral Castle aka American Stonehenge researcher Rusty McClure, explains how one man managed to carve and set in place more than 1,100 tons of coral rock, by only using primitive tools.
Download the Podcast here:
https://inceptionradionetwork.com/rusty-mcclure-coral-castle/
How Coral Castle Became America’s Stonehenge
Friday, January 26th, 2018 at 9 pm ET, the spirited and jocular Heidi Hollis of Heidi Hollis – The Outlander invites Coral Castle aka American Stonehenge researcher Rusty McClure, to explain how one man managed to carve and set in place more than 1,100 tons of coral rock, by only using primitive tools.
RUSTY MCCLURE
Rusty McClure is advisor and venture capitalist to numerous entrepreneurial projects.
He’s previously served as President and CEO of The Brown Publishing Company, a regional newspaper holding company, and Famous Sportswear, a national distributor of college logo merchandise.
With a Master of Divinity degree from Emory University and a Harvard MBA, he teaches an entrepreneur course at his undergraduate alma mater, Ohio Wesleyan University.
He is the son of Ellen Crosley McClure, who is the daughter of Lewis M. Crosley, the direct descendant of the Crosley brothers. Rusty lives with his wife and children in Dublin, Ohio. – http://rustymcclurebooks.com
Coral Castle: The Mystery of Ed Leedskalnin and his American Stonehenge
Coral Castle is the first book to take an objective, journalistic look at one of America’s most intriguing places, Coral Castle, located in Homestead, Florida. Edward Leedskalnin, an eccentric Latvian immigrant, built Coral Castle in the 1920s and ’30s. Working alone with primitive tools, he quarried, carved, and set in place more than 1,100 tons of coral rock, creating what is commonly known as the American Stonehenge.
How he accomplished this amazing feat remains a mystery. Some believe he was simply a talented stonemason and engineer. Many others believe he had somehow harnessed anti-gravity powers. Several books have been written on Ed’s otherworldly powers and he has become a cult figure to those who believe in extra-terrestrials and the magnetic grid theory. In Coral Castle, Rusty McClure and Jack Heffron survey the theories and tell the story through journalistic investigation and interviews with experts on all sides of the argument. – Get the Book!
Listen to this interview &amp; catch up on all the other shows by joining our IRN Insider program!
@
https://irn.bz/Podcast | https://irn.bz/InsiderClub\</t>
  </si>
  <si>
    <t>qRoxRgJ-EWQ</t>
  </si>
  <si>
    <t>2018 01 27</t>
  </si>
  <si>
    <t>https://youtu.be/fknzXfWrbho</t>
  </si>
  <si>
    <t>UFO Headline News   Thursday January 25th, 2018</t>
  </si>
  <si>
    <t>Get the rest of the links here:
https://inceptionradionetwork.com/ufo-headline-news-01-25-18/
Here is the UFO Headline News for Thursday January 25th, 2018
Headline #1: UFO Sighting in Wyoming on 2017-12-18 00:00:00 – I was just taking pictures from the truck window heading west on i-80 in wy.
Synopsis:I was on the road with my husband who drives an 18 wheeler. we were traveling at a speed of 65 mph. it was a cold crisp clear day. being from southern texas you don’t see snow a lot. so i was so focused on getting photos of the snow i didn’t even see the object until just the other day when i was going through them to post to facebook. a friend of mine posted a comment about there being a cross in the sky in one of them. i looked at the photo and zoomed in on it and it’s not a cross and we were know where near a wind farm. it is cylindrical with what it looks like something on both ends. so i started looking at the other photoes of that day and found another one only this one isn’t as clear as the first. but it still looks elongated. i have seen ufo’s once before when i was 14 yrs old living in mcalester ok but at night. the whole neighborhood saw them. but in this case that i’m submitting to you now i had know idea what i caught on camera.
Headline #2: UFO Sighting in Kissimmee, Florida on 2017-03-31 00:00:00 – Observed a tic-tak like orbish white light moving on eastern horizon from n/e to s/e observed from front yard of my house. ufo reports were generated on rt 192 the same nigtht
Synopsis: While sitting in our front yard this past spring i noticed a tic tak shaped white light moving from n/e to the s/e very bright and moving in a straight line it faded out for a few seconds then back on a few seconds and then faded out at the s/e horizon. the same night there were ufos reported on rt. 192 in kissimmee fl .. the object was not moving very fast as it took about two minutes to cross our line of sight . we have a lot of air traffic in our area as kissimmee airport is nearby as is orlando airport never observed anything like this light .Felt it was a ufo about 8pm in evening
Headline #3: UFO Sighting in Chicago Heights, Illinois on 2009-07-16 00:00:00 – Brown, !/3 cigar size crafts going in and out of giant cloud cover the front looked like a mans face and there were several going in and out of what would be the mouth.
Synopsis:The weather was starting to change with large puffy clouds. i went to my car to get my camera. i noticed the front of these clouds looked like a face of a man and these objects were going in out what would be the mouth fast and looping around quickly to enter and exit. there were other craft flying in and out of the cloud cover as well. i say craft now because at first i was confused about what they were. i knew they were too large to be birds that far away and nothing i had ever seen maneuvered like them. i uploaded them to my computer to see what they really were. i had used my telescopic lens but these pictures were the best i could come up with. i shared them on the net with friends and my apple computer crashed, i was unable to get the raw pics back but i had saved some copies on another drive of when i enlarged them and tried to use contrast to see them better. i contacted my friend who was an army ranger who was there with me and he said 2009 would have been correct. the earliest files i found were thurs july 16 2009. when my apple crashed the pictures i shared on the internet were gone as well. good thing i have these saved. i just felt they were part of our crafts showing off but i would like to know what you all think of them.
Headline #4: UFO Sighting in Nazca, Ica on 2018-01-14 00:00:00 – Many star-like objects during the 7.1 earthquake
Synopsis:On 14th january, 2018, this happened during the 7.1 magnitude earthquake that rocked north of arequipa, in the sea, near nasca. people woke up and rushed outside their homes. from several places of nasca (specially those not near the city) people could witness dozens(nobody could count) sta</t>
  </si>
  <si>
    <t>fknzXfWrbho</t>
  </si>
  <si>
    <t>https://youtu.be/jeEnOS4YuBc</t>
  </si>
  <si>
    <t>UFO Headline News   Friday January 26th, 2018</t>
  </si>
  <si>
    <t>Get the rest of the links here:
https://inceptionradionetwork.com/ufo-headline-news-01-26-18/
Here is the UFO Headline News for Friday January 26th, 2018
Headline #1: . Black Triangle Sighting in Somerville, Alabama on 2018-01-16 21:09:00 – Triangular shape, 3 lights blinking with 4th red light, low flying, very quiet
Synopsis: My girlfriend and i had pulled into her driveway and talked for about 20 minutes. i noticed a very bright flickering light in the southeastern part of the sky fairly far away about 2 miles. we looked at it a little more and we noticed it stopped flickering. it stayed there in the same spot for another minute or two. we got out of the car and continued to look at it. i told my girlfriend i thought it was venus because it was bigger and brighter than anything else in the sky. but, i was confused because i know venus couldn’t be that close to the horizon. we continued to look at it more and it started to move in our direction very quickly and like it hasn’t moved before. my girlfriend was kind of freaking out. once it got closer it moved in our direction and flew over the neighbor’s house right in front of us in a straight path the whole time. we could only see the three lights it had giving it a triangular shape. it had a white and red blinking light as well. it moved very quietly making little sound. the creepiest part about it is how low it flew! it was only maybe 200 feet above us. it flew not very high at all which made the fact that it being so quiet was also very weird. no pilot would fly that low in this mountainous area at night that’s insane. it continued on in the northwest direction and flew over onto the mountain overhead dodging the mountain itself by making slight turns. it looked like it could’ve landed on that mountain i’m not sure if it did or could. i believe it was a man-made plane of some kind because of the red flashing light being similar to the ones on real planes, but it has to be some secret military plane or something because this plane can create an extreme amount of light from miles away, possibly stay in one place, fly very low, fly very quietly and maneuver through mountains at night. i have a video showing the object flying by. it’s hard to tell in the video how far or big it was but i didn’t zoom in at all, it was close enough to shoot with a bb gun and it really wasn’t that big just the size of a small plane at least what we could tell. at the end, the lights get kind of blurry because we are in a heavily wooded area and its flying right in the little valley behind the trees. i wish i could’ve gotten the whole thing. i just can’t really explain what it really was.
Headline #2: Alien Encounter in Fort Lupton, Colorado on 1986-06-01 02:00:00 – Entity
Synopsis: I was sleeping on the couch at my parents house (i was ~ 20 years old) when i noticed the light outside the window behind the couch. i looked out the window and approximately 200 ft from the window on the open grass on a concrete basketball court i saw approximately 4 feet off the ground a bright white light which i later decided was a rip in space, the only way i can describe it. this bright light or hole which was probably only 3 or 4 ft in diameter i saw 3-5 aliens or whatever you want to call them exit out of the hole. somehow i knew that they were going to come over to where i was and this terrified me. i did not actually see them walk from a basketball court and over the lawn to the window which was approximately a foot and a half from my body. so, it’s the couch between me and the window.
 on the outside of the window 3 is what i remember 3 of the grey aliens where staring down at me. i tried to move but my entire body was not responding and i was frozen… frozen’s probably the wrong word it was like i was a quadriplegic or something the only thing that i could move was my eyelids and my eyes so i could look over and see them staring down at me. their faces were proximately 3 feet at the most away from mine still looking through the window directly into</t>
  </si>
  <si>
    <t>jeEnOS4YuBc</t>
  </si>
  <si>
    <t>https://youtu.be/b4PFwt2B5dc</t>
  </si>
  <si>
    <t>Gloria Amendola   Why Treasure Hunters Love Rennes-le-Chateau</t>
  </si>
  <si>
    <t>Gloria Amendola goes even deeper into the many mysteries swirling around Rennes-le-Chateau and its environs that draws spiritualist and treasure hunters to the region.
Download the Podcast here:
https://inceptionradionetwork.com/gloria-amendola-treasure-hunters/
Why Treasure Hunters Love Rennes-le-Chateau
Thursday, January 25th, 2018 at 10:30 pm ET, the resolute seeker of truth, René Barnett of NightVision Radio returns with Author and Intuitive Gloria Amendola, to go even deeper into the many mysteries swirling around Rennes-le-Chateau and its environs. From heresy to hidden treasures to the powerful telluric energies to the curative waters. All of which continue to draw the curious and the spiritual as well as the blatant treasure hunters to the region.
GLORIA AMENDOLA
Gloria Amendola is an intuitive who has a passion for esoteric knowledge and dream language. In her private circles, she blends the western tradition of research and evidence with the eastern path of meditation and going within for answers. She is a trained facilitator and accomplished shamanic drummer, and works with a variety of disciplines in her teaching.
Her travels bring her to sacred sites worldwide to experience these powerful landscape temples firsthand. A modern day Templar aligned to Rennes le Chateau, France, she follows in the footsteps of the enigmatic Knights Templar, walking where they walked, gathering impressions from the traces they left behind. Mary Magdalene: Revelations From A First Century Avatar, Volumes I, II, and III are the author’s first hybrid non-fiction/channeled books.
Other titles include her two novels in the Tower series. They are The Tower and the Dream—Awakening to the Call and The Tower and the Land—Awakening to the Light. The author is currently working on the third novel in the Tower series, The Tower and the Well—Awakening to the Grail. – www.gloria-amendola.com
Listen to this interview &amp; catch up on all the other shows by joining our IRN Insider program!
https://irn.bz/Podcast | https://irn.bz/InsiderClub</t>
  </si>
  <si>
    <t>b4PFwt2B5dc</t>
  </si>
  <si>
    <t>https://youtu.be/auixHvZ_Z0w</t>
  </si>
  <si>
    <t>UFO Headline News   Wednesday January 24th, 2018</t>
  </si>
  <si>
    <t>Get the rest of the links here:
https://inceptionradionetwork.com/ufo-headline-news-wednesday-01-24-18/
Here is the UFO Headline News for Wednesday January 24, 2018
Headline #1: UFO Sighting in San Antonio, Texas on 2013-07-18 03:44:00 – Alien was in my bedroom.
Synopsis: I had fallen asleep in my mom’s bedroom from watching a movie with her. i woke up after seeing a light turn on in the kitchen. for some reason it felt like time stopped, it was like white noise and for some reason my mom nor the dogs were waking up. i saw this entity, that looked male. he was picking up different things and staring at them for a bit before putting them back down. i grabbed my bedside lamp, fearing he was a thief. he moved swiftly and quickly through the kitchen and living room. before i knew it, he was in the bedroom and my mom and the dogs were still not waking up. i was holding the lamp over my chest trying to protect myself. the man/alien moved closer towards me and i turned on the lamp that i was holding to my chest to see better thinking i might as well see the person thats about to hurt me. it was weird, he was probably like 5’10ish and had the body of a man and his face was like a human but the eyes were frightening.His eyes were small slits and completely black and glassy. he was wearing a completely black outfit, long sleeves and pants. he also didn’t seem friendly, he looked at me and gave me a creepy smile. i felt very afraid, like i had met him before and knew what was coming? then he moved forward and touched me and everything went black and thats all i remember. for some reason, i had this strange feeling when i woke up that he was a hybrid? i don’t know what that means, like half human half alien? i also had a strange marking on my face that very faint, it was 2 blue hexagons near my mouth and i had light bruises on my body, was also kinda sore.
Headline #2:  Black Triangle Sighting in Surprise, Arizona on 2016-07-14 23:45:00 – While star-gazing, it suddenly looked as though a rip (wave/clear) in the sky showed itself, then a very large triangular craft was now in my sight. hovered overed our house, lurched forward to hover over neighbor’s house, then shot out of sight due west.
Synopsis: My name is david c. sitzman and i testify this account is true and accurate. no drug use or alcohol plays any part of this instance. on the night of july 14th, 2016, around 11:45pm, i was tossing garbage out, then decided to look-up at a beautifully star-lit clear night before turning in. while cranking my neck straight up to view the stars, a sudden ripple-like clear wave happened and instantly a huge, dark, triangular craft then appeared. i watched with stunned amazement as this craft (being about 3 house sizes big) hovered about 800 feet or so over me standing in place, then after about a minute or two, it lurched forward to hover over my neighbor’s house. after a minute or two more,         it then very suddenly shot away due west. ****the most curious factors of this event were that:1)it seemed as if this craft suddenly came out of a warp, thus producing this tear or rip in the clear night sky. and when it 1st appeared, it blocked out a number of the stars i had been looking at, so i knew it was something physical.2) put off no noise at all. 3) appeared to be the same triangular shape as the “atari” asteroids craft with a slight scoop at the bottom.4)each of the 3 corners of the craft had a very bright white light. no beams or anything like that.5) watching it shoot out of sight at such incredible speed, holds true to just about every other sighting i’ve watched on history channel’s “ancient aliens” shows. unless luke afb has gotten their hands on something big, none of our military craft can maneuver at such high speeds with no sound. i didn’t feel frightened at all, but more intent on mentally capturing everything going on at that time. i was terribly excited afterward, but felt unsure about reporting it immediately.
Headline #3: UFO Sighting in Marysville, Washington on 2017-12-21 05:</t>
  </si>
  <si>
    <t>auixHvZ_Z0w</t>
  </si>
  <si>
    <t>2018 01 24</t>
  </si>
  <si>
    <t>https://youtu.be/A_hLjfS9M0U</t>
  </si>
  <si>
    <t>UFO Headline News   Tuesday January 23rd, 2018</t>
  </si>
  <si>
    <t>Get the rest of the links here:
https://inceptionradionetwork.com/ufo-headline-news-01-23-18/
Here is the UFO Headline News for Tuesday January 23rd, 2018
Headline #1: UFO Sighting in Michigan on 1980-07-14 19:02:00 – We were driving on motor way when this thing came up along side us and buzzed us for at least 3 minsthis was real
Synopsis: 1978 i was driving my lorry with my brother in law along the m6 motorway in the uk.. it was approx 7pm in the summer nice sunny evening our windows were down and traveling at 70 mph, i caught something in the corner of my left eye , something flickering through the trees approx ten feet of the ground it then came right across the front of us it was about 20 to 30 feet in the air it was white and red in colour it took up the three lanes of the motor way , there was no windows no doors no wings and no sound at all, me and my brother in law were speechless, it stayed in front of us for approx 45 seconds it then went across the motor way and disappeared for about 20 seconds , it then raised up and came back again in front of us same hight , it stayed in front of us fore about 30 seconds then took off at such a speed heading north at 95degs it was out of sight in just under 3 seconds . all this time we were driving at 70 mph and not once did we cross a road marking or loose speed , i hope someone takes me seriously because iv never spoke to any one except my family and friends
Headline #2: UFO Sighting in Derby, England on 1985-05-31 00:00:00 – Acigar shaped craft hovering for 10 mins then vanishing into the clouds
Synopsis: I was 15 years old walking home when i heard a slight hum. as i looked up i saw a cigar shaped object in the sky. i couldn’t say exactly how long it was or how high or far away but it was hovering for about 10 mins then suddenly vanished up into the clouds very fast. i told a few friends about it but after some years i began to think i imagined it until i saw your tv show and feel now is the time to report it
Headline #3: UFO Sighting in Monterey County, California on 1966-04-15 00:00:00 – Army platoon saw unidentified air craft take off from hillside across canyon from army base. craft went off over pacific ocean, changed direction several times and disappeared over water
Synopsis: I was a member of an infantry training platoon at fort ord, california in april 1966. we were on a night land navigation exercise on a hillside on fort ord federal lands, and to the south below us was the road going east over to salinas, and across the canyon was an adjacent mountainside that was at that time, i think, civilian public lands. it was between 7 or 8 pm when, without warning, a huge, brightly lit aerial craft took off from the adjacent deserted mountainside, and startled everyone in my platoon who were witnessing the event. the distance across the canyon to the craft taking off was at least one mile, but whatever was taking place was clear and obvious and visible to everyone who was looking over in that direction. everyone seeing this event commented at the time that whatever this event was, it was extraordinary and unexplainable.
at the time, the adjacent mountainside had been dark but when the aircraft took off, it was accompanied with a great deal of light and there was some kind of loud roaring noise. the aircraft, which was brightly lit and had no identifiable shape, headed out in a straight path over the monterey peninsula and went out over monterey bay and then the distant ocean. it seemed to change direction a couple of times as if it were piloted, and it eventually disappeared out over the water some distance from the land, but it took a long time, and there were some other aircraft lights at the time in proximity to the craft we were watching. everyone in the platoon stood for at least 10 to 15 minutes watching this event and we all agreed we had all witnessed, as stated before, something unexplainable. i can say with some certainty that this aircraft seemed to be piloted, as opposed to being some kind of missil</t>
  </si>
  <si>
    <t>A_hLjfS9M0U</t>
  </si>
  <si>
    <t>https://youtu.be/WQRIkPTln7s</t>
  </si>
  <si>
    <t>Captain Kelly Sweeney   Tales of the Most Bizarre Encounters on the Sea</t>
  </si>
  <si>
    <t>Real life Mariner Captain Kelly Sweeney shares some of the most bizarre encounters on the Seas that we may not be aware of.
Download the Podcast here:
https://inceptionradionetwork.com/captain-kelly-sweeney/
Tales of the Most Bizarre Encounters on the Sea
Tuesday, January 23rd, 2018 at 9 pm ET, Kevin Cook of The Kevin Cook Show along with co-host Heidi Hollis invites real life Mariner Captain Kelly Sweeney to share some of the most bizarre encounters on the seas that we may not be aware of.
CAPTAIN KELLY SWEENEY
Captain Kelly Sweeney is a Master Mariner, holding the highest Captain’s license the Coast Guard issues to commercial mariners. He graduated from the California Maritime Academy in 1983 with a Bachelor of Science degree in Nautical Industrial Technology. Captain Sweeney has worked on oil tankers, container ships, oceanographic ships, high-speed passenger vessels, large oil spill response vessels, fish processing ships, ocean-going tugboats, a car carrier, and a crew boat. He continues to go to sea for a living.
In addition to his career as a mariner, Captain Sweeney is also an experienced professional writer. He is a columnist for the widely circulated magazine “Professional Mariner,” and is the author of the book From The Bridge.
With his wife, Frances, Captain Sweeney also operates Maritime Headhunters, a job placement and maritime career counseling company – http://professionalmariner.com
From the Bridge: Authentic Modern Sea Stories
Captain Kelly Sweeney, has condensed these issues and many other stories into a mere 187 pages that not only informs the reader but entertains as well. From life at sea, to laws, marine licensing and technology, we are treated with real-life anecdotes of what it is like to sail at sea, on research vessels to oil tankers, huge car and asphalt carriers to lowly tugs, issues at sea and on land – and he does it in a manner that is quite accessible to the layperson, but technical and sophisticated enough to interest and be of direct relevance those who have made working on the high seas their life.
Captain Sweeney doesn’t over-dramatise issues – he tells them as they are. If you are looking for some over-the-top, mission impossible on the high seas, creative fiction, this book is not for you. While we are riveted with his tales of piracy and danger, we are sobered with the lessons learned. We are appalled at the likes of “Captain Screamer” and questionable orders in high tension situations, we are likewise heartened by the ethics, professionalism and sheer hard work of everyday mariners.
This book gives us a peek into the world of the merchant marine – a glimpse of a world that most of us know nothing about. Captain Sweeney humanises the industry while tackling serious issues that obviously need to be addressed. He cajoles us, entertains us, makes us laugh and gets us angry – and hopefully leads us and the people in the marine industry to demand the changes that are sorely needed, and recognise the incredible contribution that the people in the merchant marine make. – Get the Book!
Listen to this interview &amp; catch up on all the other shows by joining our IRN Insider program!</t>
  </si>
  <si>
    <t>WQRIkPTln7s</t>
  </si>
  <si>
    <t>2018 01 23</t>
  </si>
  <si>
    <t>https://youtu.be/ydDhVtBLZAs</t>
  </si>
  <si>
    <t>Jane Elliott   Study Proves that No One is Born a Racist</t>
  </si>
  <si>
    <t>Jane Elliott discusses the problems of racism, sexism, ageism, homophobia, and ethnocentrism and the responsibility shared by all of us for illuminating them in and eliminating them from ourselves and our environment.
Study Proves that No One Is Born Racist
Monday, January 22nd, 2018 at 6 pm ET, Keith Anthony Blanchard of Center of Light Radio invites Jane Elliott to discuss the problems of racism, sexism, ageism, homophobia, and ethnocentrism and the responsibility shared by all of us for illuminating them in and eliminating them from ourselves and our environment.
JANE ELLIOTT
Jane Elliott, internationally known teacher, lecturer, diversity trainer, and recipient of the National Mental Health Association Award for Excellence in Education, exposes prejudice and bigotry for what it is, an irrational class system based upon purely arbitrary factors. And if you think this does not apply to you. . . you are in for a rude awakening.
In response to the assassination of Martin Luther King, Jr. over thirty years ago, Jane Elliott devised the controversial and startling, "Blue Eyes/Brown Eyes" exercise. This, now famous, exercise labels participants as inferior or superior based solely upon the color of their eyes and exposes them to the experience of being a minority. Everyone who is exposed to Jane Elliott's work, be it through a lecture, workshop, or video, is dramatically affected by it. - http://www.janeelliott.com
*****
Join forces with IRN and dig deeper.
https://irn.bz/InsiderClub</t>
  </si>
  <si>
    <t>ydDhVtBLZAs</t>
  </si>
  <si>
    <t>https://youtu.be/WlboHXbxUyA</t>
  </si>
  <si>
    <t>The Secrets of Ontario Triangle   Ground Zero for UFO Highstrangeness</t>
  </si>
  <si>
    <t>Mack Maloney's Military X-Files discuss the secrets of the Ontario Triangle, UFOs hiding in Earth’s orbit, and what it’s like to fly through the Bermuda Triangle.
Download the Podcast here:
https://inceptionradionetwork.com/ontario-triangle-secrets/
The Secrets of Ontario Triangle
Saturday, January 13th, 2018 at 9 pm ET, Mack Maloney, Juan-Juan of Mack Maloney’s Military X-Files talk to author Ellie Maloney (no relation) about her book “329 Years Awake” which links UFOs with the JFK Assassination. Switchblade Steve on the Ontario Triangle and UFOs hiding in Earth’s orbit. Cobra on what it’s like to fly through the Bermuda Triangle. The gang’s studio gets mood lighting. Juan-Juan returns from his secret mission.
What is the Ontario Triangle aka Bradford Triangle
Advocate named Joyce Halfin outlined a triangular boundary connecting Bradford, Aurora and Uxbridge which she called the “Bradford Triangle”. The boundary is reminiscent of other bizarre triangles around the world, such as the Bermuda Triangle and the Dragon’s Triangle. She claimed that the area she defined was “an energy vortex and an interdimensional light and time portal.”
The post Ontario Triangle appeared first on Inception Radio Network | UFO &amp; Paranormal Talk Radio.</t>
  </si>
  <si>
    <t>WlboHXbxUyA</t>
  </si>
  <si>
    <t>https://youtu.be/rDihqZu7760</t>
  </si>
  <si>
    <t>UFO Headline News   Monday January 22nd, 2018</t>
  </si>
  <si>
    <t>Get the rest of the links here:
https://inceptionradionetwork.com/ufo-headline-news-01-22-18/
Here is the UFO Headline News for Monday January 22nd, 2018
Headline #1: UFO Sighting in Arizona on 2017-06-14 00:00:00 – Saw a reflecting light in the sky so grabbed my camera and watched this donut shaped ufo come into view and hover around and move in strange ways. later the same ufo was filmed in britian that looked the same as one i filmed
Synopsis:Back in june of 2017 i was outside my apartment with my daughter. i started seeing a reflecting light in the sky but couldnt see anything and did not know what it was. i grabbed my camera and started filming and as soon as i did this ufo came into view. this donut shaped ufo started overing almost like a drone but in weird patterns and very quickly. it also seemed to have a light in the middle of it that would come in and out of the craft but as quickly as it showed up it was gone within a minute of seeing it. also i saw just a month ago that a guy from britian has recorded the same type of ufo its almost like it is the same one. i have looked and searched constantly for months now for a drone that looks like this ufo but one does not exist at least not one the public can purchase. was hoping you guys could let me know what u think of the footage
Headline #2: UFO Sighting in Chula Vista, California on 2018-01-14 17:30:00 – Bright yellow red lrg golfball shape moving in a line east and disappeared in thin air
Synopsis: I heard a loud sound coming from my bak yard went outside saw a bright light n. flying east it moved like a laserbeam ive never seen anything move like that.I called my boyfriend to see what i saw i thought it moved diferently than a normal aircraft it was flying in a straight line and disappeared into thin air we where amazed at what we saw i immiedantly went online to see if anyone else saw what we saw i saw the same kind of light moving in the sky when i was younger. i never told anyone. ive been hearing loud sounds coming from the sky lately. so ive been looking up at the sky alot this fling machine moved differently . im sure someone else saw what we saw 1/14/2018 5:30 pm we also saw a plane straight up in the sky also an airplane from linberg field coming in . and another right behind it prolly coming in for a landing at the same time we saw the ufo. im happy my boyfriend witnessed this ufo at the same time as me.What was wierd is it disappeared right before our eyes. it was round like a golfball solid light color of yellow red.White.No blinking lights. the airplanes have 3 blinking lights shaped ligke a triangle. they blink. less then a couple min after the sighting a lrg helicoptor flew over our house headed south. we are 11 miles from the mexican boarder. the north island navy base is close on coronado. there has been chemtrails everyday from plain white aircraft that fly north to south and south to north or north west. i wanted to document this ufo sighting while it was fresh in my mind. thank you for all the work you do to hear the populations ufo sightings. i hope ive givin enough info for you to relate to our ufo sighting.I kept saying to my boyfriend you saw that he says yes. we where amazed how the light just disappeared right before our eyes.Iwish i would of captured this ufo on my camera
Headline #3: UFO Sighting in Astor, Florida on 2018-01-14 00:00:00 – I awoke to a bright beam of light outside my back door, i opened the door to look up, as i thought it might be a helicopter. when i stepped out i followed the beam and looked behind me, and it came from way above the clouds, it was almost like a enormous
Synopsis: i awoke up at 4 a.M., jan. 14, 2018,:to a bright beam of light outside my back door, i opened the door to look up, as i thought it might be a helicopter. when i stepped out i followed the beam and looked behind me, and it came from way above the clouds,and was partially in the clouds. it was almost like a enormous sphere, with large structures on top, but way off in the distance. i</t>
  </si>
  <si>
    <t>rDihqZu7760</t>
  </si>
  <si>
    <t>https://youtu.be/Obq-nb9QbMo</t>
  </si>
  <si>
    <t>UFO Headline News   SaturdaySunday January 20th &amp; 21st, 2018</t>
  </si>
  <si>
    <t>Get the rest of the links here:
https://inceptionradionetwork.com/ufo-headline-news-01-20-18/
Here is the UFO Headline News for Saturday/Sunday January 20th &amp; 21st, 2018
Headline #1: Here Are 7 Unsolved Mysteries That Will Send Chills Down Your Spine
Synopsis: It’s easy to become obsessed with the unsolved mysteries of this Earth. Most people like to think that anything can be figured out or solved… but that’s just not true. Take these 7 mysteries, for example. They have been mysteries for decades (if not longer). No matter how many experts have examined the cases, they are still shrouded in mystery.
1.) The Aluminum Wedge of Aiud
In 1974, this is a wedge-shaped object found 1.2 miles east of Aiud, Romania. It was discovered on the banks of the Mures River. It was reportedly unearthed 35 feet under sand and alongside two mastodon bones. It looks like the head of a hammer and is made of an alloy of aluminum encased in a thin layer of oxide. It’s strange because aluminum was not discovered until 1808 and not produced in quantity until 1885. Since it was found in the same layer as mastodon bones, it would indicate that this wedge was at least 11,000 years old. Many people believe that this wedge is evidence that aliens visited earth, since there is no way that humans created such an alloy so many thousands of years ago.
2.) The Babushka Lady
While people were pouring over the footage of the assassination of John F. Kennedy in 1963, a mysterious woman was spotted in the film. She was wearing a brown overcoat and a scarf on her head (a “babushka”). She appeared to be holding something in front of her face, like a camera. She appeared many times in the footage and even stayed on the scene after most people left. Shortly after she is seen moving away to the East up Elm Street. The FBI publicly requested that the woman come forward and give them the footage she shot but she never did. Even though frauds have come forward, today no one knows who the Babushka Woman is. We also don’t know why she was present at the shooting or why she refused to give up all of the evidence she was recording.
3.) Cicada3301
For the past three years, each January there is a bizarre, online puzzle game that is hosted by someone who calls themselves “3301.” Their symbol is a cicada. The complex puzzles draw on elements of cryptography, mathematics, literature, hidden messages, data security, and philosophy. Physical clues appear in places as diverse as Poland, Hawaii, Spain, Australia, and Korea. 3301 claims that its puzzles attempt to find “intelligent individuals.” They don’t say why. Many believe these nearly impossible puzzles are a recruitment vehicle for organizations like the CIA or MI6.
4.) The Dighton Rock
The Dighton Rock is a 40-ton boulder located on the shores of the Taunton River in Massachusetts and it is covered in puzzling petroglyphs. For nearly 300 years, people have speculated about its origin and meaning. Investigators have attempted to decode the odd glyphs since an English colonist first described the boulder in 1680, but they have had little success. In 1963, state officials removed the boulder and kept it for preservation. Most scholars think the stone carvings are of Native American origins. Some of the wilder theories have proposed that it was the work of the Portuguese, Chinese, or even the ancient Phoenicians.
5.) The Green Children
The Green Children of Woolpit were two children who appeared in the village of Woolpit in Suffolk, UK, in the 12th century. The brother and sister had green colored skin, even though they appeared normal in all other ways. They spoke an unrecognized language and refused to eat anything other than pitch from bean pods. Eventually, their skin lost its green color. After they learned English, they explained that they were from the “Land of St Martin,” which was a dark place because the sun never rose far above the horizon. They claimed that they were tending their father’s herd and followed a river of light when they heard the sounds of bells.</t>
  </si>
  <si>
    <t>Obq-nb9QbMo</t>
  </si>
  <si>
    <t>2018 01 22</t>
  </si>
  <si>
    <t>https://youtu.be/c9SdCCSX3WQ</t>
  </si>
  <si>
    <t>James Fetzer   Secret Shadow Government's Role in JFK's Assassination</t>
  </si>
  <si>
    <t>Professor Emiritus James Fetzer shares his theory on why a secret shadow government may be suppressing the truth about UFOs and JFK's assassination.
Download the Podcast here:
https://inceptionradionetwork.com/james-fetzer-shadow-government/
Secret Shadow Government’s Role in JFK’s Assassination
Wednesday, January 17th, 2018 at 11 pm ET, the genial prolocutor and voice of California MUFON Radio, Lorien Fenton returns with Professor Emiritus James Fetzer to share his belief that we are being fed lies by a secret shadow government whose sole purpose is to suppress the truth about UFOs and JFK’s assassination.
JAMES FETZER
Jim Fetzer, a former Marine Corps officer, has published widely on the theoretical foundations of scientific knowledge, computer science, artificial intelligence, cognitive science, and evolution and mentality. A magna cum laude graduate of Princeton who majored in philosophy, he earned his Ph.D. in the history and philosophy of science. He has received many awards and forms of recognition for his teaching and scholarship.
McKnight Professor Emeritus at the University of Minnesota Duluth, he has also conducted extensive research into the assassination of JFK, the events of 9/11, and the plane crash that killed US Sen. Paul Wellstone. The founder of Scholars for 9/11 Truth, his latest books include The Evolution of Intelligence (2005), The 9/11 Conspiracy (2007), Render Unto Darwin (2007), and The Place of Probability in Science (2010).
The Great Zapruder Film Hoax: Deceit and Deception in the Death of JFK
This is the first book to expose a crucial aspect of the cover-up of the JFK assassination conspiracy: the doctoring of the Zapruder film, allegedly a 27-second home movie shot by Abraham Zapruder in Dealey Plaza. The evidence for alteration of the Zapruder movie takes many forms, including inconsistencies with eyewitness testimony, discrepancies with other films and photographs, impossible movements within the time-frame of the movie, contradictions between the movie and the physical layout of Dealey Plaza, and the multiple versions of the movie itself.
This book brings together all the leading authorities within the assassination research community, including David Healy, authority on technical processes of film production; Jack White, who for forty years has made a special study of the JFK assassination movies and photographs; John Costella, Ph.D., a physicist and engineer with a background in optics, the properties of light, and moving objects; and David W. Mantick, Ph.D., the foremost expert on the medical evidence in the JFK assassination.
Listen to this interview &amp; catch up on all the other shows by joining our IRN Insider program!</t>
  </si>
  <si>
    <t>c9SdCCSX3WQ</t>
  </si>
  <si>
    <t>https://youtu.be/GjfoVgByY5g</t>
  </si>
  <si>
    <t>UFO Headline News   Tuesday January 18th, 2018</t>
  </si>
  <si>
    <t>Get the rest of the links here:
https://inceptionradionetwork.com/ufo-headline-news-01-18-18/
Here is the UFO Headline News for Thursday January 18th, 2018
Headline #1: Black Triangle Sighting in Visalia, California on 2012-03-15 01:00:00 – Hang-glider like object quickly flew over
Synopsis: I was outside cleaning my pool filter (turned off), gettingvit ready for summer. it was a clear dark night, almost a half moon or just after, with no traffic noise. i was looking up and thinking about pruning my palm tree and other trees to reduce leaves in the pool, (direction of focus was upwards for about ten to 20 minutes. while looking to the east over my house, i saw what was either a hanglider size at the smallest (if it was within 150ft), or extremely large aircraft (if it was more than 500 ft, football fields size or larger), jet black triangle fly completely silent from east to west.
it’s hard to explain but the visual cues were not normal. if it was low, some city street lights or building lights should have illuminated at least a little or reflected some kind of light. if it was that low, some kind of sound should have been heard. it cast a larger shadow over me and the white poolside concrete as it flew quickly over. i first thought it was a hang glider but there was nothing hanging under, it actually looked like a two dimensional triangle the entire time. it looked like it was moving around 50-70mph if it were at 150 feet above me, or way too fast, and too large for anything above 1,000 feet.
it definitely wasn’t a bird, a kite, frisbee, or a drone. there was no color to it, i just saw the triangle shaped absence of light between the stars and me. it moved at a constant horizontal speed and did not change direction until i could no longer see it. the only thing other than black that i saw, was when it flew over a brightly lit parking lot/shopping center about a thousand feet west sw of me, and it was a faint orange/amber reflection from the orange lights from the parking lot. that was kind of confusing because that would mean it was too low for an aircraft and i should have been able to see at least some profile of the vertical axis. i still saw a 2d-looking isocoles triangle. but no sound other than like what you would hear if someone threw something close to you like a quiet whoosh. if it was higher up, it would have been too massive to be anything like a a normal aircraft, almost like an aircraft carrier or cruise ship size. it would also have been moving past the speed of sound… going by air show experiences only, and no sonic boom or contrails behind it. there is no place even remotely close that someone could have jumped from a stationary object to hang glide over. there’s no one i’ve even heard of that has a hang glider within 50 miles either…
Headline #2: UFO Sighting in Northridge, on the 118 &amp; , California on 2018-01-05 12:00:00 – Metallic sphere shape
Synopsis: 1) i was driving on the route 118 and right before i pass the tampa exit. 2) i just happen to notice something flying close together, in formation, with the sun reflecting off of it. 3) i wasn’t sure what to think, i just pulled out my phone and started recording. as i was recording and watching these objects, i realize that this was something i’ve never seen before. 4) first i noticed the reflection, and it was metallic looking, sphere shape, 5) i was a little unsure about it, but after five minutes of thinking about what i saw, i was really excited. i was even more excited when i saw the video and seen that i caught it on video 6) these crass went over trees then i lost sight of where they were heading
Headline #3: UFO Sighting in Richmond, British Columbia on 2003-07-27 12:00:00 – Disc-like. reflcted sun on top. curved bottom.
Synopsis: I was riding shogun in my father’s car. in the middle eastern sky i saw some sort of object. disc-like and just hovering. at first, i thought it was an airplane coming to the airport, as i live quite close to one. but this craft was too far south and had a c</t>
  </si>
  <si>
    <t>GjfoVgByY5g</t>
  </si>
  <si>
    <t>https://youtu.be/tfp96-FCmx8</t>
  </si>
  <si>
    <t>UFO Headline News   Friday January 19th, 2018</t>
  </si>
  <si>
    <t>Get the rest of the links here:
https://inceptionradionetwork.com/ufo-headline-news-friday-01-19-18/
Here is the UFO Headline News for Friday January 19th, 2018
Headline #1: UFO Sighting in Cornwall, Ontario on 2016-06-16 19:15:00 – Object captured in view of moon.
Synopsis: I was out shooting images with my kids on the side of my house, just randomly shooting the moon and clouds. i captured the days images using a canon sx60hs which has zoom capabilities allowing you to zoom in on the moons craters. i did not notice the object while shooting, in this particular moment i was using 3 shot burst and just trying to get the circumference of the moon. it was only when i was going thru the days images, i noticed what seemed to be a mark on my monitor screen. after trying to remove it the old fashioned way by licking my finger and scrubbing it off i realized it was in the image and i blew it up only to notice an object in view of the moon. the object seems to resemble a hat shape, likely metallic, and what i would call a disc with an elevated dome of sorts. it does not look to have many attachments at all. i was immediately shocked by what i had captured, however, with my kids there i asked them “what do you think this is?” they all respectively said they thought it was a “ufo” or “spacecraft”. i am unaware whether it could be military, dimensional, other-worldly… my only certainty is that i have never witnessed anything like it. unfortunately, this was a still image, however, there was no object in the two subsequent images, meaning it was either faster than the shutter speed on 3 burst, or it was there and gone, disappearance.. not sure. i was utterly afraid to report this object, i did not want to be subject to ridicule, i did post it on my fb page and shared it with some friends and family, who have all encouraged me to report the sighting and get my story out there. my children who were reviewing the images with me all witnessed the finding. there were 5 of us in total, the kids aged 8 to 12 and myself. so with that said here is my sighting, i appreciate any feedback as to what it is i witnessed that day
Headline #2: UFO Sighting in Marion, Virginia on 2015-01-10 00:00:00 – Army osprey following orbs that change direction fast and at 90 degree angle.
Synopsis: I was inside the house and heard loud aircraft. went outside and saw 3 of the 4 ospreys (rotors in helicopter position) that flew over from north to south. about 15 minutes later i heard them coming back from south to north. three passed over the house, the fourth made a fairly quick bank and turn around and head south. i had my son come with me and jumped in the car to see where it was going. by the time we got in the car and went over the hill the osprey was coming back north a couple hundred yards in front of us at about 400-500 ft altitude we saw a tiny bright white light in front of the osprey, as it passed over us there were two lights and one darted wast at a 90 degree angle and went out of sight, the other went east a second or so after the first one and the 2nd one darted east and the osprey went in that direction over the ridge and out of sight. the ospreys fly over this area all the time but it is very rare they do after dark. i figured this was something they (army) have or use but the speed and physics were pretty fast compared to today’s drones, especially in 2015
Headline #3: UFO Sighting in North Carolina on 2018-01-01 00:00:00 – Red orange candle flame shaped objects flying s from the north up to 30.
Synopsis: It was the 2018 new year and my neighbor and i were out in the backyard enjoying a fire when i noticed a couple of these orange objects in the sky.I had not been drinking for the record! i first noticed that they were not blinking like aviation lights. we live in the city and are constantly having air traffic in our area, yet there seemed to be a lack of it in this time frame. they looked like orange-red candle flames traveling from the north to the south. they kept coming one after another. it l</t>
  </si>
  <si>
    <t>tfp96-FCmx8</t>
  </si>
  <si>
    <t>2018 01 19</t>
  </si>
  <si>
    <t>https://youtu.be/_PtUaKzXZFU</t>
  </si>
  <si>
    <t>UFO Headline News   Tuesday January 16th, 2018</t>
  </si>
  <si>
    <t>Get the rest of the links here:
https://inceptionradionetwork.com/ufo-headline-news-01-16-18/
Here is the UFO Headline News for Tuesday January 16th, 2018
Headline #1:  UFO Sighting in Epsom, Surrey, England on 2018-01-03 17:10:00 – Bright light flew across my view. silent and on same trajectory. at cloud level.
Synopsis: I was walking my dog near epsom common when i looked up and saw a white, round brightly lit object fly past. the speed i’d liken to a military rocket and it kept it’s trajectory and flew past at approximately cloud height. i saw it go behind the cloud cover, but it could only have lasted a second or two before disappearing from view. it was silent and definitely not an aircraft.
Headline #2:  UFO Sighting in Hagerstown, Maryland on 2017-12-31 00:00:00 – An orb or light that changed position each time i took the picture.
Synopsis: I took a couple of pictures of the supermoon on, both, dec. 31, 2017 and jan 1, 2018 around the same time, 5 or 6 in the evening. i took the pictures with my cell phone (android- samsung note 4). when i got home and looked at the pictures, i found that there was a white orb surrounded by a purple aura, that i didn’t notice when i took the picture. i took the picture quickly, because i was on my way home when i saw the moon, and asked my husband to pull over so that i could take the pictures. this happened 2 days in a row. the first day (12/31/17) there were no clouds. the second day (1/1/18) there were some clouds. once i finally took the pictures off the camera and loaded them on my laptop to take a closer look, i noticed the orbs, which were in a different position each time i took the picture. do you think that this was my phone creating the orb, or do you think that these orbs were there and surrounding the moon? please let me know what you think
Headline #3: UFO Sighting in South Holland, Illinois on 2011-09-13 16:11:00 – Big ufo almost crashed to a line plane
Synopsis: I was in the backyard 4 pm i did take photo’s from a lineplane abouth 10 km high in the sky with my old canon camera with full zoom low resolution then i saw something flew with very high speed in a few seconds when i put the sd card in my pc i was shock…I saw a very big classical ufo with a dome he almost crashed to the lineplane, the lineplane flew to the west the ufo flew to the east i think the pilots must have seen that big ufo it was in 2011 september 4.01pm that i toke those pics…Now its the time i will shared to the public. this is one of the 50 photo’s that i toke from ufo’s in many years
Headline #4:  Black Triangle Sighting in Princeton, Minnesota on 2018-01-03 01:38:00 – At 1:38am on 1/3/18 i observed a cluster of 3 white lights with at least one red light in the eastern sky from my home in shoreview , mn. together the lights hovered, wobbled, darted , ascended and descended and gradually moved to the se. two beams of lig
Synopsis:  At 1:38am, on 1/1/18, i observed from an east facing window of my shoreview, mn home, a cluster of three white lights and a red light moving together far in the distance at about a 40 degree angel from the horizon. the triangular grouping wobbled, hovered, darted, and emitted a beam of light twice during the 1/2 hour that i watched it. the beams of white light emitted were cast in an arc that reached midway to the ground and appeared to travel so fast that the light had a “tail”—or “trail”. i witnessed a similar or (the same) phenomenon of the hovering lights on 1/1/18 but not on 1/2/18 even though i searched for it on 1/2/18. both my son and i are intrigued by what we have observed and are wondering if anyone else has seen this. we are considering investing in a telescope for better viewing. although the “show” goes on for at least an hour and 1/2, we only watched continuously for 1/2 hour
Headline #5: UFO Sighting in Lake Wales, Florida on 2018-01-02 09:45:00 – Mutilated wild boars found along florida road. 
Synopsis: at 9:45 am on the morning of january 2nd 2018, my wife tina and i were traveling along moor</t>
  </si>
  <si>
    <t>_PtUaKzXZFU</t>
  </si>
  <si>
    <t>https://youtu.be/AFByvnlfOus</t>
  </si>
  <si>
    <t>UFO Headline News   Tuesday January 17th, 2018</t>
  </si>
  <si>
    <t>Get the rest of the links here:
https://inceptionradionetwork.com/ufo-headline-news-01-17-18/
Here is the UFO Headline News for  Wednesday January 17th, 2018
Headline #1: UFO Sighting in Galion, Ohio on 2017-12-05 20:47:00 – Saw large hovering craft on way gome from store. stopped to take video.
Synopsis:   I first want to declare, that i am not a “ufo hunter”. i’m a boring mom that works at a boring office job. when i was young, (1991),my family and i had witnessed an unidentified object up close, so i have been intrigued, but in our family, tho 4 of us saw it…We didn’t talk about it until a decade later. on dec 5th, 2017, i was coming home from the grocery store on county road 9 in morrow county toward iberia. i noticed what appeared to be a huge craft of some sort with very bright individual lights going around the whole side/circumference. it was mayne 1/2 to a 1/2 mile away, and hovering not far above the treeline. after driving for a mile maybe, looking to my east, i found a clear line of sight and stopped my car to the side of the road. i snapped a pic to show how bright it was in comparison to the very bright moon, then started video on my galaxy 7 phone.
i held my phone up recording, but was looking with my naked eye, as it was a much clearer/closer appearing in person. i watched the circular craft hover over a field/wooded area and it started to tilt a bit forward in the direction of movement (north), and slowly appeared to get closer. i got nervous at this point. the aircraft went behind a tree that was in my line of sight toward the end of the video, which gives the appearance of flickering light from the branches. but the light remained constant. almost blinding in the night sky. a vehicle came up behind me as the aircraft became less visible, then disappeared abruptly. i started to drive again, feeling rushed by the vehicle behind me. i kept looking but the object was nowhere to be found. immediately, 2 low flying jet planes flew over, and seemed like they were barely above the telephone poles.
later reviewing my video, i noticed a red flashing light, which i assumed was maybe a tower blinking in the distance, since the object i viewed did not have any red lights. after researching some more, i realized there was no tower in the area, so the flashing lights must have been the low flying jet planes, beyond the aircraft, off in the distance. i’m anxious to see if anyone can clean up my fuzzy video. the object looks so much further than it was in person…And it wasn’t grainy like the video
Headline #2:  UFO Sighting in Queensbury, New York on 2017-11-09 18:45:00 – Ufo with green windows
Synopsis: On november 9th, 2017 at approximately 6:45 pm a couple of relatives, who wish to remain anonymous, say an ufo or phenomena that cannot explain. names have been changed from here on as husband, randy, and wife, mindy. the couple were just getting home from dinner. as the they were entering the house randy went in, but mindy was just behind him when she saw some lights above a tree line. she couldn’t believe what she was seeing so she called him to come out. he obliged. they both observed an object about 20-30 feet long above a tree line. it was night, so they could not see an outline. they can approximate the length because it had approximately 6 green lights, that they described as looking like windows several feet apart. the object had no sound and it was hovering at the same height the whole time. as the object hovered was emanating/sending lights were just amazing. they can hardly describe what they saw. they weren’t lasers because they were not straight. the lights were continuous, but were also like cork screws. almost like fireworks, except for the fact they were continuous/constant the whole distance. they were going across the street into their neighbor’s yard and going through the trees n all directions after about 3 minutes of observing this and being mesmerized, randy went into the house. it was freaking him out and didn’t want to have anythin</t>
  </si>
  <si>
    <t>AFByvnlfOus</t>
  </si>
  <si>
    <t>https://youtu.be/RUWNerf2IY4</t>
  </si>
  <si>
    <t>Grant Cameron   Canada's Biggest UFO Sighting Explained</t>
  </si>
  <si>
    <t>Grant Cameron shares the incredible story of Canada's biggest mass sighting of an unidentified object known as Charlie Red Star.
Download the Podcast here:
https://inceptionradionetwork.com/grant-cameron-canada-ufo-sighting/
Canada’s Biggest UFO Sighting Explained
Wednesday, January 11th, 2018 at 11 pm ET, the genial prolocutor and voice of California MUFON Radio, Lorien Fenton invites Grant Cameron to tell the incredible story of Canada’s biggest mass sighting of an unidentified object known as Charlie Red Star.
GRANT CAMERON
Grant Cameron is well known for his in-depth research in ufology and the study of U.S. Presidents’ remarks on the subject of reported unknown objects making aerial appearances all over the world. He first became involved in the UFO phenomena in May 1975 with personal sightings of an object in Carman, Manitoba, Canada, which locally became known as Charlie Red Star.
Cameron said that one of the highlights of the research was the chance to question Vice-President Dick Chaney on his knowledge of the subject. Another exceptional event was the release of 1,000 pages of UFO documents from the Clinton administration, many of which are recorded on The Presidents UFO Website.
Listen to this interview &amp; catch up on all the other shows by joining our IRN Insider program!</t>
  </si>
  <si>
    <t>RUWNerf2IY4</t>
  </si>
  <si>
    <t>https://youtu.be/-l0zS3Avmh8</t>
  </si>
  <si>
    <t>Stanley Krippner   Rolling Thunder  Shaman, Healer, Legend</t>
  </si>
  <si>
    <t>Dr. Stanley Krippner shares stories of the people profoundly changed by the legendary Native American Medicine Man, Rolling Thunder, and of his incredible interactions with animals and the forces of nature.
Rolling Thunder: Shaman, Healer, Legend
WHO are they? And what are they doing here?
Wednesday, January 17th, 2018 at 7:30 pm ET, join Supernatural Girlz host Patricia Baker and co-host PK invites Dr. Stanley Krippner to share stories of the people profoundly changed by the legendary Native American Medicine Man, Rolling Thunder, and of his incredible interactions with animals and the forces of nature.
Rolling Thunder is Known for his remarkable healings, and for his ability to call forth the forces of nature, often in the form of thunder clouds, his impact did not stop with his death. A passionate activist devoted to the Earth, Rolling Thunder used the money received from teaching to construct Meta Tantay, a community in the Nevada desert.
STANLEY KRIPPNER
Dr. Krippner is a professor of psychology at Saybrook University and a past president of the Association for Humanistic Psychology.  He is the recipient of several distinguished awards and author and co-author of many books including Healing States,  Dream Telepathy, and....
Extraordinary Dreams and How to work with them
The Shamanic Powers of Rolling Thunder: As Experienced by Alberto Villoldo, John Perry Barlow, Larry Dossey, and Others
Eyewitness accounts of Rolling Thunder’s remarkable healings, legendary control over the weather and animals, and inspiring teachings
*****
Join forces with IRN and dig deeper.
https://irn.bz/InsiderClub</t>
  </si>
  <si>
    <t>-l0zS3Avmh8</t>
  </si>
  <si>
    <t>2018 01 17</t>
  </si>
  <si>
    <t>https://youtu.be/LDHYr7lKFf0</t>
  </si>
  <si>
    <t>UFO Headline News   Monday January 15th, 2018</t>
  </si>
  <si>
    <t>Get the rest of the links here:
https://inceptionradionetwork.com/ufo-headline-news-01-15-18/
Here is the UFO Headline News for Monday January 15th, 2018
Headline #1: UFO Sighting in Saint Lucie, Florida on 2018-01-07 20:02:00 – 3 multi colored objects
Synopsis: My daughter &amp; son-n-law pulled up to our house, she called me frantic &amp; told me to come out by their truck “now”! i ran out still on the phone with her thinking the worst of things, and they both ran towards me pointing to the north in the sky. all 3 of us witnessed 3 separate objects, flashed multi-colors-slower than a strobe light ; (i myself could see red, blue, purple’ish and white/yellow’ish flash colors), but the 3 of them were spinning around in circles of each other so quickly it was mesmerizing. up, down, left, right, oval shape movement, darting around like almost a game or something. like fast butterflies-movement were graceful &amp; soft yet so rapid. lasted about 2-3 minutes, then they hovered a few seconds before slowly heading north/northeast. it was a good 4 minutes we watched trying not to even blink and they disappeared like a zap. all 3 of us were stunned, shocked &amp; in disbelief. we took the ufo thing as a hoax, joke, science related objects, chinese lanterns, satellites etc..That people were coming up with but now the 3 of us know otherwise. i’m still shaken up about it and it was 6 hours ago. i do believe my daughter has footage, i will have her send it to me so i can post it
Headline #2: UFO Sighting in Athol, Massachusetts on 2017-12-26 19:00:00 – Driving north me and my brother looked up and saw a green orb fly through sky lost it in the trees
Synopsis: Driving down silver lake street in athol ma and i looked out the front window to see a fast moving green orb decending . it looked like it was making a landing in/at tully lake (a big lake that’s less then a mile from the location spotted) after that my brother asked if i saw that and i did was in disbaleif and thought i was seeing thing so i want going to say anything until he asked if i saw it as well. was definitely not a shooting star it was to big and was a glowing bright green
Headline #3: UFO Sighting in St. John’s, Newfoundland and Lab on 2017-10-23 21:30:00 – Object descended at a 45 degree angle and lit up the sky, witnessed by dozens of people
Synopsis: This event was witnessed by dozens of people and captured by cameras that were fixed in the downtown area by the harbor front, as well as cameras people had with them. it was thought to have crashed in the southside hills, but nothing was ever found. i do believe it went straight into the water on the other side of the hills. i have witnessed this same type thing happening numerous times close to where i live, which is a few miles outside st john’s, and do have photos i have taken with my small kodak camera. it was later thought to have probably been a meteorite, but people familiar with meteorites say it is like nothing they ever seen. i am attaching news articles that have links showing the camera footage that captured the event. http://www.Cbc.Ca/news/canada/newfoundland-labrador/meteorite-meteor-space-unidentified-object-st-johns-south-side-hills-1.4368296 http://www.Cbc.Ca/news/canada/newfoundland-labrador/meteor-shooting-star-st-johns-1.4368600 i have put 50 as the number of witnesses, but it was much higher than that. everyone in the down town area that were outside seen it
Headline #4: UFO Sighting in Toronto, Ontario on 2017-12-02 05:30:00 – 2 long cylindrical bright object from hospital bed. they were hovering then sped eastward
Synopsis: I was in hospital i woke because i had to use bathroom. i looked out my window which was looking north just below the clouds i saw 2 long cylinders that looked like bright lights. at first i thought that they were a reflection from something in my room on the window but soo gave tha idea a no way. i looked at the 2 objects for about 5 seconds then the 22 cylindrical lights sped faster than any airplane could ever move to the east. i a</t>
  </si>
  <si>
    <t>LDHYr7lKFf0</t>
  </si>
  <si>
    <t>https://youtu.be/Rb2NhlqEVYg</t>
  </si>
  <si>
    <t>Michael Losier   What We Ought To Know About the Law of Attraction!</t>
  </si>
  <si>
    <t>Michael Losier | What We Ought To Know About the Law of Attraction!
What Everyone Ought To Know About the Law of Attraction
Monday, January 15th, 2018 at 6 pm ET, Keith Anthony Blanchard of Center of Light Radio invites Michael Losier to help us learn what we ought to know about Law of Attraction and its’ Impact on our personal and business lives.
You may not be aware of it, but a very powerful force is at work in your life. It’s called the Law of Attraction and right now it is attracting people, clients, situations, and relationships into your life—not all of them good!
Expert Law of Attraction trainer, author and former Oprah &amp; Friends radio host, Michael Losier, teaches you how to apply the Law of Attraction to your advantage so you can use Law of Attraction deliberately to attract more of what you want in your personal and business life.
You will learn:
What causes negative attraction and how you can start attracting what you DO want
How to reset your thoughts so you can reset your results
Simple daily tools to help you be more abundant and more attract-able (able to attract)
MICHAEL LOSIER
Michael Losier is the author of the best-selling books Law of Attraction: The Science of Attracting More of What You Want and Less of What You don’t.
Michael caught the attention of Oprah Winfrey, who interviewed him four times on her Soul Series™ radio show on Sirius/XM satellite radio. Michael went on to enjoy a year-long run hosting his own radio show on Oprah &amp; Friends™ radio.
Michael’s upcoming third book, Your Life’s Purpose: Uncover What Really Fulfills You, helps the reader and student get more clarity about their life’s purpose AND most importantly, what they need to be experiencing to live their life’s purpose.
His YouTube videos have millions of views, and his new live weekly Internet show, Hang Out With Michael, allows him to connect with fans of Law of Attraction in an exciting way. - http://michaellosier.com
Your Life's Purpose: Uncover What Really Fulfills You
In his bestselling book Law of Attraction, Michael Losier showed us how we can attract the things we want through our attention, energy, and focus. But what if you aren’t able to pinpoint what you want in life? What if you’re stuck, unsatisfied but unable to see what’s holding you back―unable to identify what will truly bring you joy?
*****
Join forces with IRN and dig deeper.
https://irn.bz/InsiderClub</t>
  </si>
  <si>
    <t>Rb2NhlqEVYg</t>
  </si>
  <si>
    <t>2018 01 15</t>
  </si>
  <si>
    <t>https://youtu.be/kXuLHLkDzIs</t>
  </si>
  <si>
    <t>UFO Headline News   Saturday Sunday January 13th &amp; 14th, 2018</t>
  </si>
  <si>
    <t>Get the rest of the links here:
https://inceptionradionetwork.com/ufo-headline-news-01-13-18/
Here is the UFO Headline News for Saturday / Sunday January 13th &amp; 14th, 2018
Headline #1: UFO Sighting in Lutz, Florida on 2017-08-21 00:00:00 – It was during the eclipse, took several photos
Synopsis: I was at a job site during the eclipse, i used my phone to take pictures, iphone 7. the first picture caught my eye with a blue glow in front of clouds and was moving. i took several pictures and talked about it on my face book page with people who also were taking pictures in different states.
Headline #2: Black Triangle Sighting in Jackson, Mississippi on 1998-09-15 00:00:00 – A huge triangular shaped ufo about 100 ft above the ground
Synopsis: I pulled over off the interstate highway at a nearby gas station and i observed this similar ufo light formation one night near an air national guard base over jackson, ms some years ago and assumed it was the lights from a nearby tower. when i drove away it was still there.
Headline #3: UFO Sighting in Tamworth, England on 2017-12-31 17:25:00 – Florescent, purple orb with green / turquoise tail traveling at very high speed
Synopsis: I was getting ready at 17.25pm to go out for new years eve, waiting for my partner to get out of the shower. we have a skylight in our bedroom of our three storey house. our garden faces north, i noticed the moon was very bright, larger than normal and was also a full moon.
Headline #4: Sighting in Shotton, Wales on 2014-09-02 20:10:00 – While talking to my sister on the phone i was watching the iss live feed on my laptop.I noticed 2 small marks on the screen which i first thought were just marks but then realised they were actually objects in the distance which got closer to the iss.
Synopsis: I had just got a new mobile phone and was talking to my sister one evening while watching a live feed of the iss. at the time it was passing over the earth in daylight and as i watched i thought i noticed 2 marks on my screen and actually tried to wipe them off.
Headline #5: Black Triangle Sighting in Kirriemuir , Scotland on 1995-11-10 21:10:00 – It went in straight lines from point a to b covering a massive distance in an eye blink and done the same thing back to original flight pattern about 3 times as if to show of then moved around a few more times then vanished.I shouted at it but no reply.
Synopsis: We were at a water dam and this triangle big shape just appeared with lights flashing on the bottom of it. it moved from one point of the sky to another like it just jumped from one to the other without actually travelling. it covered massive amount of space in a blink of an eye.
Headline #6: Sighting in Lakewood, California on 1994-07-07 02:22:00 – Possible abduction
Synopsis: i was sleeping and i awoke to slamming cupboard doors in the kitchen ,as soon as i awoke i spotted a grey standing in front of my dressser,
Headline #7: Sighting in Oxnard, California on 2010-03-25 00:00:00 – Didn’t see the outside and it was so dark inside i only saw the being directly to my right
Synopsis: In 1981-82?As a child age 2-3? i would see 2 shadow figures standing in front of my window looking at me while i stare at them. being too young i wasn’t scared but just curious starring at them from my crib. it happened sometime in the middle of the night(unsure of the time as i was too young but i know it was dark. on one occasion they just stared at me. these 2 shadow figures.
Headline #8: Sighting in Sedona, Arizona on 2017-04-20 22:23:00 – Witnessed a flash of light that remained in the same area of the sky for about 45 minutes
Synopsis: I live in sedona az. my wife,brother in-law and myself were sitting in my backyard stargazing. i was just telling my b.I.L about this light that i’ve seen on several occasions over the past few years. no sooner did i say it and there it was roughly in the same area of the sky..
Headline #9: Sighting in Louisville, Kentucky on 2017-08-10 00:00:00 – Saw several orange orbs hovering low in th</t>
  </si>
  <si>
    <t>kXuLHLkDzIs</t>
  </si>
  <si>
    <t>2018 01 14</t>
  </si>
  <si>
    <t>https://youtu.be/-9RzuF6ImW4</t>
  </si>
  <si>
    <t>Joseph Selbie   Science + Religion = The Physics of God</t>
  </si>
  <si>
    <t>Joseph Selbie discusses the latest God-like physics discoveries; including a super-consciousness that makes up all things that is best described as a quantum hologram.
Download the Podcast here:
https://inceptionradionetwork.com/joseph-selbie-science-religion/
Science + Religion = The Physics of God
Friday, January 12th, 2018 at 9 pm ET, the spirited and jocular Heidi Hollis of Heidi Hollis – The Outlander invites Joseph Selbie to discuss the latest God-like physics discoveries; including a super-consciousness that makes up all things that is best described as a quantum hologram.
JOSEPH SELBIE
Joseph Selbie makes the complex and obscure simple and clear. A dedicated meditator for over forty years, he has taught yoga and meditation throughout the US and Europe. He has also been an avid follower of the unfolding new paradigm of science—with groaning bookshelves to show for it—and he is known for creating bridges of understanding between the modern evidenced-based discoveries of science and the ancient experience-based discoveries of the mystics.
Selbie maintains several blogs, including Intersections, which explores how spirituality connects with culture and science. He has also authored, The Yugas, a factual look at India’s tradition of cyclical history, and a sci/fi fantasy series, The Protectors Diaries, inspired by the abilities of mystics.
Selbie is a founding member of Ananda—a meditation-based community and spiritual movement inspired by Paramhansa Yogananda. He lives with his wife at Ananda Village near Nevada City, California. http//physicsandgod.com
The Physics of God: Unifying Quantum Physics, Consciousness, M-Theory, Heaven, Neuroscience and Transcendence
Setting aside the pervasive material bias of science and lifting the obscuring fog of religious sectarianism reveals a surprisingly clear unity of science and religion. The explanations of transcendent phenomena given by saints, sages, and near-death experiencers–miracles, immortality, heaven, God, and transcendent awareness–are fully congruent with scientific discoveries in the fields of relativity, quantum physics, medicine, M-theory, neuroscience, and quantum biology.
The Physics of God describes the intersections of science and religion with colorful, easy-to-understand metaphors, making abstruse subjects within both science and religion easily accessible to the layman–no math, no dogma. 
Listen to this interview &amp; catch up on all the other shows by joining our IRN Insider program!</t>
  </si>
  <si>
    <t>-9RzuF6ImW4</t>
  </si>
  <si>
    <t>https://youtu.be/EYyubGbTnkQ</t>
  </si>
  <si>
    <t xml:space="preserve">Mothman Bridge   What Really Caused the Collapse of Silver Bridge </t>
  </si>
  <si>
    <t>Maloney's Military X-Files talk discuss the 50-year-anniversary of the collapse of the Silver Bridge, aka Mothman Bridge, a disaster some link to the famous Mothman sightings.
Download the Podcast here:
https://inceptionradionetwork.com/mothman-bridge-collapse/
The Mystery of the Mothman Bridge
Saturday, January 13th, 2018 at 9 pm ET, Mack Maloney, Juan-Juan of Mack Maloney’s Military X-Files talk to paranormal researcher, lecturer and TV personality, Marc D’Antonio. Switchblade and Emily M report on the 50-year-anniversary of the collapse of the Silver Bridge, a disaster some link to the famous Mothman sightings. Meanwhile, Juan-Juan continues his secret mission.
The History Behind Silver Bridge aka Mothman Bridge
The Silver Bridge was an eyebar-chain suspension bridge built in 1928 and named for the color of its aluminum paint. The bridge carried U.S. Route 35 over the Ohio River, connecting Point Pleasant, West Virginia, and Gallipolis, Ohio.
On December 15, 1967, the Silver Bridge collapsed while it was full of rush-hour traffic, resulting in the deaths of 46 people. Two of the victims were never found. Investigation of the wreckage pointed to the cause of the collapse being the failure of a single eyebar in a suspension chain, due to a small defect 0.1 inches (2.5 mm) deep. Analysis showed that the bridge was carrying much heavier loads than it had originally been designed for and had been poorly maintained.
The collapsed bridge was replaced by the Silver Memorial Bridge, which was completed in 1969.
The Mothman Prophecies book relates Keel’s accounts of his investigation into alleged sightings of a large, winged creature called Mothman in the vicinity of Point Pleasant, West Virginia, during 1966 and 1967. It combines these accounts with his theories about UFOs and various supernatural phenomena, ultimately connecting them to the collapse of the Silver Bridge across the Ohio River on December 15, 1967. Official investigations in 1971 determined it was caused by stress corrosion cracking in an eyebar in a suspension chain.
Listen to this interview &amp; catch up on all the other shows by joining our IRN Insider program!</t>
  </si>
  <si>
    <t>EYyubGbTnkQ</t>
  </si>
  <si>
    <t>2018 01 12</t>
  </si>
  <si>
    <t>https://youtu.be/PrvHRrZNkq4</t>
  </si>
  <si>
    <t>UFO Headline News   Thursday January 11th, 2018</t>
  </si>
  <si>
    <t>Get the rest of the links here:
https://inceptionradionetwork.com/ufo-headline-news-01-11-18/
Here is the UFO Headline News for Thursday January 11th, 2018
Headline #1: Sighting in West Palm Beach, Florida on 2018-01-05 17:30:00 – I was cemetery drove up and parked. had a filling that there was something over me like all the other times. and there it was, around object moving really slow. look like a box dome when i blow it up on my phone. got more pictures aswell. of triangles che
Synopsis: I was at the cemetery, got out the car, had a filling that there is something above me. and there i saw this object. i knew it was not a cloud and it was a ufo. it was round like, box dome, moved slowly and left a train. trail.I all ways know when i get this feeling to look up.
Headline #2: UFO Sighting in New Gloucester, Florida on 2018-01-05 00:00:00 – I witnessed from a fourth floor balcony the described object which traveled at extremely high speed from n to s then vered off s approx. 500-1000 ft above horizon I
Synopsis: While standing on the balcony of my hotel room on the 4th floor looking east onto the ocean i noticed quite a large white/silver non flashing solid spherical flying object just above the horizon approximately 500-1000ft altitude and more than 1 mile away.
Headline #3: Sighting in College Park, Georgia on 2016-11-20 00:00:00 – Dusk could see silhouette boomerang shaped flying wing never moved directly over head large white light near tips
Synopsis: Driving home at dusk this craft was hovering directly over interstate 85 just south of the atl airport. it was shaped like a boomerang swept back flying wing look. had two large white lights near the tip of each wing. i looked directly up into the lights as i drove under and thye had a crystalline refractory appearance to them. it was just barely over tree top level.
Headline #4: Sighting in College Park, Georgia on 2016-06-28 00:00:00 – Driving south on 85 5 large light close together in a line stationary 3 white 1 red 1 green maybe 100-150’up saw second on 5 miles down or same on moved very fast.
Synopsis: Driving south on 85 5 large light close together in a line stationary 3 white 1 red 1 green maybe 100-150’up saw second one 5 miles down on same on moved very fast. could not hear anything while driving. pitch black could see only lights. very large lights, not like spots or aircraft lights.
Headline #5: Sighting in Indian Trail, North Carolina on 2018-01-06 20:30:00 – 5 spheres about the size of medium plane less than 2000ft alt. silently cruises from horizon to overhead and appeared to climb as they past us.
Synopsis: On sunday january 6th at approximately 8:30pm (very cold out) my wife returning from the store comes in excited about a couple of orange glowing balls seemingly hovering a few hundred feet above our house. my grandson and i went out to look and only saw 1 hovering silently over head.
Headline #6: Sighting in Harrisburg, Pennsylvania on 2018-01-07 17:58:00 – Four orbs shrouded by mist, hovering and moving slowly over i-83
Synopsis: The event actually began with another strange event at 4pm that day. i was heading north on i-83 at 4pm (4:03) and noticed what can only be described as a ‘gash-like wound’ in the clouds. i make a study for a hobby of mine of clouds and it was highly unusual.
Headline #7: Sighting in Memphis, Tennessee on 2018-01-07 18:45:00 – Very large, dark ufo spotted, hidden behind clouds initially. the light from a tall building exposed it briefly as it moved northeast.
Synopsis: I’ll start off by mentioning this occurred sometime between 6:45 – 7:00 p.M. (1/7/18) lasting for 30 – 45 seconds, and it’s currently 7:00 a.M. the next morning (1/8/18). the sighting occurred roughly 12 hours ago. the temperature was around 40 degrees fahrenheit, and there was a mild breeze. the weather was overcast: the clouds were low and completely filled the sky. the sky was
Headline #8: Sighting in Melbourne, Victoria on 2018-01-08 23:00:00 – Flashing circling red lights moving fast from my l</t>
  </si>
  <si>
    <t>PrvHRrZNkq4</t>
  </si>
  <si>
    <t>2018 01 11</t>
  </si>
  <si>
    <t>https://youtu.be/YzxFHuC-XIc</t>
  </si>
  <si>
    <t>Nigel Kerner   Stealing Souls - The Grey Alien Agenda</t>
  </si>
  <si>
    <t>Researcher and author Nigel Kerner explains how the Grey Aliens may be creating the equivalent of Cybermen - part human, part AI, part alien.
Stealing Souls - The Grey Alien Agenda
WHO are they? And what are they doing here?
Wednesday, January 11th, 2018 at 7:30 pm ET, join Supernatural Girlz host Patricia Baker and co-host PK are joined by researcher &amp; author Nigel Kerner to explain show the Grey Aliens may be creating the equivalent of Cybermen - part human, part AI, part alien.
They need "parts" for their experiments, especially souls.
Does this account for the missing people from our National Parks?
and for the young men missing from University locations, who's bodies turn up in water with no real cause of death?
Are we secretly under siege by an alien force? Is this the government's biggest Alien secret?
NIGEL KERNER
Nigel Kerner is an author and freelance journalist. He was born in Sri Lanka, his mother from a British planting family and his father an officer in the British Royal Navy Fleet Air Arm. This international family base provided the background for an obsessive and serious interest in international human affairs and how these interface with science, religion and philosophy... - http://www.nigelkerner.com/
Grey Aliens and the Harvesting of Souls: The Conspiracy to Genetically Tamper with Humanity
Exposes the agenda behind the bio-robotic grey aliens’ genetic manipulation of certain human races
• Reveals the Grey’s nature as sophisticated self-aware machines created by a long vanished extraterrestrial civilization
• Explains how their quest to capture human souls appears in the historical record from biblical times
• Explains how the phenomenon of racism is a by-product of their genetic tampering
In 1997 Nigel Kerner first introduced the notion of aliens known as Greys coming to Earth, explaining that Greys are sophisticated biological robots created by an extraterrestrial civilization they have long since outlived. In this new book Kerner reveals that the Greys are seeking to master death by obtaining something humans possess that they do not: souls. Through the manipulation of human DNA, these aliens hope to create their own souls and, thereby, escape the entropic grip of the material universe in favor of the timeless realm of spirit.
*****
Join forces with IRN and dig deeper.
https://irn.bz/InsiderClub</t>
  </si>
  <si>
    <t>YzxFHuC-XIc</t>
  </si>
  <si>
    <t>2018 01 10</t>
  </si>
  <si>
    <t>https://youtu.be/jUSxrEsNoFo</t>
  </si>
  <si>
    <t>UFO Headline News   Tuesday January 9th, 2018</t>
  </si>
  <si>
    <t>Get the rest of the links here:
https://inceptionradionetwork.com/ufo-headline-news-01-09-18/
Here is the UFO Headline News for Tuesday January 9th, 2018
Headline #1: UFO Sighting in Winnipeg, Manitoba on 2013-05-20 00:00:00 – Orbs witnessed off in the distance.
Synopsis: Working one night, i was contacted by a crew member of my team who had seen something and was excited to tell me about it. we had been talking previously about a few meteorites i had seen in the early morning about a week apart from each other. by her account, as i was not the one who witnessed the event,
Headline #2: Sighting in McKeesport, Pennsylvania on 1970-07-15 19:00:00 – My brother and i were playing in the street and he suddenly told me to look in the sky at the ufo. i looked and saw the ufo.
Synopsis: The above info is in regard to the first alleged, ufo my brother and i saw as children. it was summer and my brother and i were playing at dusk when my brother told me to look in the sky at the ufo. i looked up and saw a silver disc descend, ascend the zoom away. my brother and i were very excited.
Headline #3: Sighting in Orlando, Florida on 2011-07-04 20:02:00 – Went into my back yard at 8:54 seen and red/orange orb floating then it reappeared 20mins later
Synopsis: I had just put my 8month old daughter to bed at 8:45pm for some reason i was compelled to go onto my back porch, i had not been back there in 2months, when i went outside in just my socks within a few seconds i noticed this red orange
Headline #4: Sighting in Marshall, North Carolina on 2018-01-01 16:00:00 – I was looking out of my window because i was bored and noticed out of the corner of my eye a hovering orb.
Synopsis: I was hanging out in my room bored, and looked out of my window for a short while and noticed out of the corner of my eye a black/dark grey orb hovering above the field next to my house. i walked around my room with my hands on my head thinking about what’s going on and thinking what i should do next.
Headline #5: Sighting in Bell Gardens, California on 2018-01-01 00:00:00 – Hovering orb. jagged movement. disappeared into the sky… reduced in size then poof
Synopsis: It was just minutes after the new year, went to my sis house, next door to give her a hug. looking at fireworks, when i noticed a red orb hovering then jagged. it flew weirdly across the sky in slow motiong, then it decreased in size from a small red orb to a small red star, to nothing
Headline #6: No alien megastructure for Tabby’s Star
Synopsis: This star’s odd, sporadic dimmings and brightenings caused speculation about vast structures built by alien civilizations. But a crowd-funded observing campaign led to a different conclusion
Headline #7: The Roland Doe Exorcism
Synopsis: OK, The Exorcist is a movie I’ve seen once, and will never see again because it’s scary AF. My dad’s sister found it so frightening when she saw it in 1973 that she had to move back in with my grandparents (or so I’m told since I wasn’t born yet). The reason this movie is so scary is that it’s based on a true story.
According to Mental Floss, a Washington Post article from 1949 with the headline “Priest Frees Mt. Rainier Boy Reported Held in Devil’s Grip” followed Jesuit priests William S. Bowdern, Edward Hughes, Raymond J. Bishop, and Walter H. Halloran participating in the rite of exorcism on a boy with the pseudonym “Roland Doe” in Maryland.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</si>
  <si>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jUSxrEsNoFo</t>
  </si>
  <si>
    <t>2018 01 09</t>
  </si>
  <si>
    <t>https://youtu.be/20IPFnxrY9A</t>
  </si>
  <si>
    <t>JP Sears   How To Be Ultra Spiritual in 12 1 2 Steps</t>
  </si>
  <si>
    <t>Emotional healing coach JP Sears teaches us how to be Spiritual in only 12 1/2 steps by bringing the heart and soul of ancient spirituality back to life.
How To Be Ultra Spiritual in 12 1/2 Steps
Monday, December 18th, 2017 at 6 pm ET, Keith Anthony Blanchard of Center of Light Radio invites emotional healing coach JP Sears to teach us how to be Spiritual in only 12 1/2 steps by bringing the heart and soul of ancient spirituality back to life.
JP SEARS
JP Sears is an emotional healing coach, YouTuber, author, international teacher, speaker at events, world traveler, and curious student of life. His work empowers people to live more meaningful lives. JP is the author of “How To Be Ultra Spiritual,” (Sounds True Publishing, release date of March 7th, 2017). He is very active with his online videos where he encourages healing and growth through his humorous and entertainingly informative videos, including his hit Ultra Spiritual comedy series, which has accumulated over 100 million views.
How to Be Ultra Spiritual: 12 1/2 Steps to Spiritual Superiority
Welcome to the Glorious Grandeur of Ultra Spirituality
In case you haven’t noticed, the New Age has become the Old Age. But don’t recycle your crystals just yet! His Enlightenedness JP Sears is ushering in the Newer Age, blinding us with the dawn-like brilliance that is Ultra Spirituality. How to Be Ultra Spiritual presents Ultra Spiritual JP’s none-of-a-kind guidance, so you can better yourself through teachings on:
• Competitive spirituality—the Ultra Spiritual foundation that the rest of your Ultra Spiritual path rests on
• Why burying your feelings alive makes you thrive
• Dreaming up your awakening—how to engineer your carefully contrived spiritual narrative
• Rigidly yogic yoga—the moisture-filled cloud formation that drops rain upon your river so your flow can flow
• Following the light to the greener spiritual pastures of veganism
• He-ness, financial levity, deathliness, and other qualities of the quality guru
• Mindfullessness—all of the fullness of mindfulness with none of the mind
• Merciless meditation—the most effective way to become more meditative (and, duh, more spiritual)
• Accessing the forces of critical nonjudgment
• Using plant spirit medicine to experience a degree of enlightenment that you aren’t enlightened enough to experience without the spirit who lives inside its particular vegetation
• Humbleness, and how to employ it in the most superior sense of the word
With How to Be Ultra Spiritual, His Enlightenedness JP Sears brings the heart and soul of ancient spirituality back to life with a progressive aggression, replacing the diluted uselessness of modern spirituality with the waaay more spiritual wisdom of Ultra Spirituality. See if you can keep up . . . - Get the Book!
*****
Join forces with IRN and dig deeper.
https://irn.bz/InsiderClub</t>
  </si>
  <si>
    <t>20IPFnxrY9A</t>
  </si>
  <si>
    <t>https://youtu.be/1cj7u-Gews4</t>
  </si>
  <si>
    <t>Brian Hardin   How to Adapt in an Evoling World with Future Hacking</t>
  </si>
  <si>
    <t>Filmmaker and music producer Brian Hardin shares personal and social solutions for our evolving world and the idea of future hacking.
Download the Podcast episode here: https://inceptionradionetwork.com/brian-hardin-future-hacking/
Future Hacking
Monday, May 22nd, 2017 at 6 pm EDT, Keith Anthony Blanchard of Center of Light Radio returns with Filmmaker and music producer Brian Hardin to share personal and social solutions for our evolving world and the idea of future hacking.
BRIAN HARDIN
Brian Hardin | How to Adapt in an Evoling World with Future Hacking
He has a passion for the entire creative process and a balanced approach in combining the technical and creative sides of a production.  He has wide range of skills and has no problem settling into his role to contribute towards a successful production. Brian's “gift” is to enhance the “feeling” within the creation both in film and music.
Brian Hardin was born and raised outside of Washington D.C.. He began his music career in Nashville at many legendary recording studios including Emerald, Sound Stage, Masterfonics, Sixteenth Avenue Sound and the Castle Recording Studios. He developed his craft of producing, recording and mixing by working alongside some of the best and brightest producers, engineers and artists in the business.
Over 19 years in Nashville, Brian worked on several thousand songs and over 100 gold records in styles of Rock, Pop, Reggae, Soul, R&amp;B, Rap, Country and Blues including artist such as Steve Winwood, Indigo Girls, Ziggy Marley, Guns N’ Roses, Jewel, Willie Nelson, Quincy Jones, Sex Pistols, Haim, Orianthi, Lynard Skynard,  Michael McDonald, Donna Summers, Anthem, Jack Black, Outkast and George Strait.
*****
Join forces with IRN and dig deeper.
https://irn.bz/InsiderClub</t>
  </si>
  <si>
    <t>1cj7u-Gews4</t>
  </si>
  <si>
    <t>https://youtu.be/1SQ4_Dym9Ig</t>
  </si>
  <si>
    <t>UFO Headline News   Monday January 8th, 2018</t>
  </si>
  <si>
    <t>Get the rest of the links here:
https://inceptionradionetwork.com/ufo-headline-news-01-08-18/
Here is the UFO Headline News for Monday January 8th, 2018
Headline #1: Sighting in Alamogordo, New Mexico on 1977-02-28 10:00:00 – Object flew from n to s then did a u turn and flew n radius 35 miles @ 1,200 mph
Synopsis: I was working at the holloman afb, as a civilian photographer, and was told a ufo overflew the white sands missile range. it came from the north down the east side of the range and did a u turn across the range (35 miles wide) and went up the west side of the range. two radars tracked the object, one at holloman afb and the other at the white sands missile range headquarters to the south.
Headline #2: Sighting in Orlando, Florida on 2018-01-01 00:00:00 – Saw what looked like a big spotlight circle around and break up into 10 smaller lights which hovered for at least 1.5 hours
Synopsis: My family and i were at universal studios orlando in orlando, florida for the new year’s eve celebration on 12/31/17 and left the park and got to our car at approximately 12:30am on 1/1/18. we began driving south to our hotel (approximately 4 miles south of the park) via international drive when we first saw the lights. all 3 individuals in my car witnessed this.
Headline #3: UFO Sighting in Hesperia, Michigan on 2015-07-04 20:13:00 – It was like the poped then moved oddly then they went away
Synopsis: we were injoying the night and talking with our family at my brothers house i went to watch the stars and then i saw these orange spheres pop up and then this thing popped up and it had all orange light on the side like it was a big object when i saw the object i got scared and i knew these were ufos because how the smaller objects moved
Headline #4: Sighting in Colorado on 2010-05-06 10:00:00 – Disc shaped flying saucer
Synopsis: i don’t remember the exact dates but i had boarded a plane in tulsa oklahoma and i was flying into las vegas to visit my son. i am not sure what state we were flying over but i was about an hour or so before landing.  i felt the planes engines slow down and wondered if the pilot was being notified to slow down to avoid other air traffic.
Headline #5: UFO author Stanley Romanek sentenced to 2 years to halfway house for child pornography possession
Synopsis: Witnesses and defense attorneys painted two starkly different pictures of the same man at Thursday’s sentencing hearing for Stanley Tiger Romanek.
Headline #6: Sid Vicious Haunting The Chelsea Hotel
Synopsis: Among other creepy activities, the Chelsea is the place where Sex Pistols singer Sid Vicious allegedly stabbed his girlfriend Nancy Spungen to death in 1978. He died before police could determine if he was actually the killer. And, while we were there my cousin, who wasn’t familiar with the history of the hotel or Sid Vicious, claims to have had an encounter with the spirit of the English rocker while she was in the shower. Above is a creepy picture of us in our room on the fifth floor.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</si>
  <si>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1SQ4_Dym9Ig</t>
  </si>
  <si>
    <t>2018 01 08</t>
  </si>
  <si>
    <t>https://youtu.be/g5p-j6OnPEg</t>
  </si>
  <si>
    <t>UFO Headline News   SaturdaySunday January 6th &amp; 7th, 2018</t>
  </si>
  <si>
    <t>Get the rest of the links here:
https://inceptionradionetwork.com/ufo-headline-news-01-06-07-2018/
Here is the UFO Headline News for Saturday/Sunday January 6th &amp; 7th, 2018
Headline #1: Sighting in Lowell, Massachusetts on 2018-01-01 17:30:00 – Multiple hovering lights in semi-circle formation
Synopsis: My husband went outside to use our grill and quickly called me out to our back deck. he pointed out a bright light, which appeared to be hovering in the distance, on the left side of our property. he then pointed to the opposite side of our property and there were between 5-7 very bright lights, which also appeared to hovering.
Headline #2: Sighting in Syracuse, New York on 1966-05-31 00:00:00 – Football shaped object, rear red, front, green, emitting light from these two areas, coming into sight, pausing, and continuing.
Synopsis: In june of 1966 (cannot recall specific evening), i was outside in syracuse, new york, it was a clear night, after sunset, quite dark. i was with three friends, no alcohol or anything similar was involved. we noticed a football-shaped light (or, pair of lights), zooming silently and rapidly overhead.
Headline #3: Sighting in Nanaimo, British Columbia on 2017-12-31 18:35:00 – 2 orange orbs changing speed and direction
Synopsis: Myself and some friends were around a camp fire in my backyard, since my last sighting earlier in the month i have been looking up much more often into the sky, i then notices 2 orange orbs south of me heading north and then east , they seeeds to almost be playing cat and mouse as they would speed up and slow down and follow one another changing speed and direction.
Headline #4: UFO Sighting in Bargersville, Indiana on 2017-12-29 19:59:00 – 3 dome saucer like bright lights in sky followed by 5 small balls of light following
Synopsis: The picture attached was posted on our neighborhood facebook page. the poster had commented on the perfectly shaped thawed water line on the lake. my girlfriend and i viewed the objects in the sky and thought they were strange. my gf ended up posting a comment about them. then several people responded saying they were glad someone had the guts to bring that up
Headline #5: Sighting in San Francisco, California on 2017-12-22 07:52:00 – Glowing green light
Synopsis: On dec. 22,2017 at approx. 0750 i was texted by a coworker a picture he just took of a green object in the sky over the san francisco bay approx. s.E. my coworker took the photo from the roof of our 43 story office building while doing his daily rounds (checks)
Headline #6: Encounter in Stevenage, England on 2012-05-01 01:00:00 – This is not a ufo encounter. it is a alien encounter or something. i just do not know.
Synopsis: Hello. one night i got in bed turned the light off, so it was dark. i put my head on the piller and blinked two or three times, ready to fall asleep. on the last blink i opened my eyes and there was what looked like a tall man standing half way down my bed looking straight at me.
Headline #7: Sighting in Lac la Biche, Alberta on 2015-09-12 01:24:00 – Was an orange slow pulsating object almost in a football shape hovering over the lake for roughly 5 minutes
Synopsis: Me and my girlfriend were out driving around for a couple of hours enjoying the night and came to a rest at a boat launch for a cigarette and stretch a leg but decided not to get out of the car, because we noticed a dim darker orange glowing football shaped object hovering over the lake about a mile away and possibly 500 meters in the air in a northeast direction.
Headline #8: Sighting in Beverly Hills, California on 2017-11-11 23:20:00 – Was leaving work when i observed these strange lights in the sky.
Synopsis: Sighting occured at 11:20 pm, november 11th, 2017, veteran’s day. the entire sighting lasted about 5 minutes. i was leaving work (in beverly hills, ca) and was walking down an alley toward’s my car when i saw three glowing red “orbs” in a triangle formation just hovering out of nowhere.
Headline #9: UFO Sighting in Los Angeles, Califo...   
Get the rest of the links here: https://inceptionradionetwork.com/ufo-headline-news-01-06-07-2018/</t>
  </si>
  <si>
    <t>g5p-j6OnPEg</t>
  </si>
  <si>
    <t>2018 01 07</t>
  </si>
  <si>
    <t>https://youtu.be/pCz2EZLhNFk</t>
  </si>
  <si>
    <t>Gary Bates   A Behind the Scenes Look into the Alien Intrusion Movie</t>
  </si>
  <si>
    <t>Alien Intrusion: Unmasking A Deception movie producer Gary Bates explains how his movie helps answer the deep mystery behind the UFO phenomenon.
Download the Podcast here:
https://inceptionradionetwork.com/gary-bates-alien-intrusion/
A Behind the Scenes Look into the Alien Intrusion Movie
Friday, January 5th, 2017 at 9 pm ET, the spirited and jocular Heidi Hollis of Heidi Hollis – The Outlander invites Alien Intrusion: Unmasking A Deception movie producer Gary Bates to explain how his movie helps answer the deep mystery behind the UFO phenomenon and how it connects to the spiritual realm, Christianity and the Bible.
GARY BATES
Gary Bates is the CEO of Creation Ministries International–US and the author of Amazon Top-50 bestselling book Alien Intrusion: UFOs and the Evolution Connection. He has spoken internationally and appeared in Christian and secular media to discuss the biblical explanation of UFOs and aliens, and his work has helped many people interpret their experiences through a biblical lens.
Alien Intrusion Movie
Millions of people have seen UFOs and many even recall personal encounters with strange entities. The popular view is that these are advanced aliens visiting us from far away, but this compelling new documentary takes a deeper look at the events, the beliefs, the experts and the people who have shaped our views in the “otherworldly.” When one examines this phenomenon, one of the most disturbing but powerful affirmations of the spiritual realm, Christianity and the Bible becomes clearer. This documentary seeks to solve one of the most haunting and persistent mysteries of our time by addressing UFO sightings in every country, things seen on radar, what happened at Roswell, alien abductions, government cover-ups, and even a “new” religion. The truth will surprise you! –
Listen to this interview &amp; catch up on all the other shows by joining our IRN Insider program!</t>
  </si>
  <si>
    <t>pCz2EZLhNFk</t>
  </si>
  <si>
    <t>https://youtu.be/Wmj_ZXFFXWg</t>
  </si>
  <si>
    <t>UFO Headline News   Friday January 5th, 2018</t>
  </si>
  <si>
    <t>Get the rest of the links here:
https://inceptionradionetwork.com/ufo-headline-news-01-05-18/
Here is the UFO Headline News for Friday January 5th, 2018
Headline #1: Sighting in Ontario, Ontario on 2010-11-06 10:10:00 – L saw two spheres flying down hydro lines
Synopsis: L was hunting along a tower line in november of 2010 when l saw two spheres coming down the top outside line they were flying in tandum the closer one was about 30 feet from the line the other was 50 yards out and back 20 yards l had 3 friends on the same side as the spheres walking toward them about 150 yards away my thought was it did nt know l
Headline #2: Sighting in Flores, Petén on 2017-10-09 18:42:00 – Green disc (see picture), flying-standing-flying above ground
Synopsis: I was in the the hotel el peten in flores sitting at the balcony and watching birds just before coming heavy rain and thunder storm. my wife first noticed the object coming across the lake (in front of the hotel) around 500 metres over ground. it was no plane, no helicopter, no baloon or comparable.
Headline #3: Black Triangle Sighting in Ephrata, Washington on 2017-12-31 00:00:00 – Triangle shaped, moved quickly, verified by another person
Synopsis: I went out to have a cigarette at approx. 2am. i witnessed a single light in the sky miles away that looked like a star. it then began moving in a figure 8 and 90 degree turns. i awoke my father to verify what i was seeing. i tried to film it but my camera on my phone would not pick it up.
Headline #4: Sighting in Chandler, Arizona on 2017-12-30 20:28:00 – Sighted a disc shaped object with large red light in the center and 2 white lights to either side moving east toward me while walking my dog.
Synopsis: I left my house to walk my dog on 12-30-2017 at 8:25pm walking west, i usually look to the sky’s for meteor showers, shooting stars. i saw at about a 45 degree angle on the horizon between myself and south mountain to the west an unusually bright and large red light with two smaller white lights to either side forming a disc shape.
Headline #5: Sighting in Boise, Idaho on 2017-12-30 20:20:00 – Observed 2 stationary red globes in sky above boise in general direction of airport.
Synopsis: I came outside of my home because i had heard several loud explosions in the neighborhood. these might have been new year’s early fireworks but they sounded like gunfire to me. as i was looking around i noticed two red globes in the sky in the general direction of the airport. one of them appeared farther away than the other. neither was moving but remained stationary.
Headline #6: UFO Sighting in Boise, Idaho on 2017-12-30 20:20:00 – Observed 2 stationary red globes in sky above boise in general direction of airport.
Synopsis: I came outside of my home because i had heard several loud explosions in the neighborhood. these might have been new year’s early fireworks but they sounded like gunfire to me. as i was looking around i noticed two red globes in the sky in the general direction of the airport.
Headline #7: Sighting in Lupton, Michigan on 2017-04-30 00:00:00 – This photo was taken by me, in may of 2017 in lupton, mi in my back yard…My daughter had heard something in the tall grass, i walked over to see what it was, i saw two brief flashes of light as if from something metallic…It was dusk and the sun was be
Synopsis: This photo was taken by me, in may of 2017 in michigan, in my back yard…My daughter had heard something in the tall grass, i walked over to see what it was, i saw two brief flashes of light as if from something metallic…It was dusk and the sun was below the horizon at this point.
Headline #8: Sighting in Hanover, Massachusetts on 2017-12-30 00:00:00 – Floating black diamond, two sightings half hour apart
Synopsis: Over washington street, hanover, ma. we first seen it when we were driving in car south near shaws market @ 4-4:15-ish. my daughter sydney pointed it out saying “it looks like someone lost a bunch of balloons” then after a half hour later 4;45 we were coming b</t>
  </si>
  <si>
    <t>Wmj_ZXFFXWg</t>
  </si>
  <si>
    <t>https://youtu.be/A3xxPjPgJtA</t>
  </si>
  <si>
    <t>Olympia LePoint   Rocket Scientist Helps us Unleash Our Brain Power</t>
  </si>
  <si>
    <t>Rocket Scientist Olympia LePoint teaches us how to rewire our brains through science and intuition so we can all reprogram our own trajectories!
Download the Podcast here:
https://inceptionradionetwork.com/olympia-lepoint-rocket-scientist/
Rocket Scientist Helps us Unleash Our Brain Power
Thursday, January 4th, 2018 at 10:30 pm ET, join the resolute seeker of truth, René Barnett of NightVision Radio as she invites Olympia LePoint, a rocket scientist called real life hidden figure by People Magazine to tell us how to rewire our brains! Overcoming a rough background in South Central LA to help launch 28 NASA space missions and become a CEO, author and sought after speaker, Olympia conquered poverty and violence to launch herself into success. Through science and intuition, we can all reprogram our own trajectories!
OLYMPIA LEPOINT
CEO of OL CONSULTING CORPORATION &amp; PUBLISHING, Olympia LePoint is best known for her role as an award-winning rocket scientist, science entertainer and educator driving to help people overcome fear. Through triumph over adversity and rigorous scientific training, Olympia LePoint discovered the ways for her own life experiences to add together. Mathaphobia: How You Can Overcome Your Math Fears and Become a Rocket Scientist is her debut self-help, educational book designed to empower audiences to ace math and science without doing more problems.
As an internationally-recognized science leader, LePoint helped launch NASA’s Endeavour, Discovery, Columbia, and Atlantis Space Shuttles, part of a career total of 28 Space Shuttle Launches. She won The 2004 Boeing Company Professional Excellence Award , and The 2003 National Black Engineer of the Year “Modern Day Technology Leader” Award. In 2009, San Fernando Valley Business Journal viewed Ms. LePoint as one of “Top 40 Under 40” Business Leaders with the article entitled, “Age Places No Barriers to Business Ownership,” and in 2010 All Things Girl Magazine claimed Olympia LePoint as “An Inspiring Woman.”
Hailed as “The New Einstein” by her admirers, LePoint has appeared in countless magazines and news publications, including gracing the cover of Porter Ranch Life Magazine in 2014. As a TED Speaker, Ms. LePoint shares her powerful story in the TED Talk “Reprogramming Your Brain to Overcome Fear” filmed at the TEDxPCC, TED Conference. LePoint has also appeared on the TV shows Between the Lines on PBS, NBC News, Dr. Drew’s Life Changers, CBS News, Kaplan at Night as well as The Bret Lewis News Hour, Jump Shipp, and Christians OnDemand Episodes. Recognized as “The New Face for Math Literacy” on the OWN Audition in 2010, LePoint also appeared on Oprah.com. LePoint uses psychology in conjunction with science to help audiences “Reprogram Their Brains.” This dynamic speaker is regularly featured as a guest Math and Science expert on TV and on the Radio. – http://olympialepoint.com/
Answers Unleashed : The Science of Unleashing Your Brain’s Power
Do you use your brain’s full powers? Need to overcome a challenging situation and regain success? Open this book. Countless books have been written about the process of healing the brain from traumatic situations. But Answers Unleashed: The Science of Unleashing Your Brain’s Power by Olympia LePoint is the first self-help neuroscience book written by an award-winning rocket scientist who overcame her own life challenges to launch 28 NASA Space Shuttle missions into Space.
With the science that she used to map space vehicles to Mars and distant planets, Olympia LePoint now applies the same science to the human brain, so people can remap their brain’s interior by using thoughts. Olympia LePoint defines a new structure of the brain, called the Triabrain and the Triabrain Theory of Relativity, which profoundly describes how anyone can use science and faith to reshape their brain and ultimately transform his life. Readers unleash their intuitive abilities, birth great ideas into scientific innovation, and change the course of their lives by attracting lucrative success.
Listen to this interview &amp; catch up on all the other shows by joining our IRN Insider program! https://irn.bz/InsiderClub</t>
  </si>
  <si>
    <t>A3xxPjPgJtA</t>
  </si>
  <si>
    <t>https://youtu.be/G2xvsZqbjKo</t>
  </si>
  <si>
    <t xml:space="preserve">Dan Willis   Is the Media Finally Taking the UFO Phenomenon Seriously </t>
  </si>
  <si>
    <t>Lorien Fenton returns with ex-radio broadcast engineer Dan Willis to share why the mainstream media is finally coming around to taking the extraterrestrial reality seriously.
Download the Podcast here:
https://inceptionradionetwork.com/dan-willis-ufo-phenomenon/
Is the Media Finally Taking the UFO Phenomenon Seriously?
Wednesday, January 3rd, 2017 at 11 pm ET, the genial prolocutor and voice of California MUFON Radio, Lorien Fenton returns with ex-radio broadcast engineer Dan Willis to share why the mainstream media is finally coming around to taking the extraterrestrial reality seriously.
DAN WILLIS
Dan Willis is one of the Disclosure Project’s Top Secret military witnesses that testified at the National Press Club in Washington DC in 2001 in front of every major media. A world disclosure event which was asking for a congressional hearing in order to bring forth the witness scientists within the black projects who can release the technologies derived from extraterrestrial reverse engineering that have been hidden for over 60 years that could stop further damage to our planet. But instead, the message was sanitized by a controlled mainstream media.
From his personal first hand experiences, as well as looking into the historical indicators that have been purposely omitted from our education system, which reveal an infiltration of unwarranted influences operating behind the secrecy established for our National Security system. A system that is used to control the public’s indoctrination that forms their perception of the “agreed upon reality”. This is done in order to hide their illegal operations and why they fear disclosing the truth about the extraterrestrial reality.
An ex-radio broadcast engineer and ABC newsman, Dan has taken a keen interest in how the mainstream media has withheld disclosure of the full message to the public, a message based on the hundreds of credible military and intelligence witness testimonies.
Dan Builds a Case that Points to Evidence of Extraterrestrial Presence
Indications from witnesses and documents are that Nazi Germany secretly developed anti-gravity in the late 1930’s followed much later by the United States in the mid 1950’s
Listen to Dan’s interview &amp; catch up on all the other shows by joining our IRN Insider program!</t>
  </si>
  <si>
    <t>G2xvsZqbjKo</t>
  </si>
  <si>
    <t>https://youtu.be/Es83PZPqDsY</t>
  </si>
  <si>
    <t>UFO Headline News   Thursday January 4th, 2018</t>
  </si>
  <si>
    <t>Get the rest of the links here:
https://inceptionradionetwork.com/ufo-headline-news-01-03-18/
HerBle is the UFO Headline News for Thursday January 4th, 2018
Headline #1: Sighting in Oswestry ( town ), England on 2017-12-18 19:45:00 – This object glittered ( like venus, but wrong time of day and moved), bright random colours. moved left to right.Faded out. 
Synopsis: i spotted this small / distant iridescent sphere whilst standing in my garden. (i have an open garden surrounded by nearby open countryside, with a great view of the sky.). i live alone and pop out into the garden to look for interesting objects several times every night. this glittering star like object immediately caught my eye because it was out of place.
Headline #2: Sighting in Kaunakakai, Hawaii on 2018-01-01 00:00:00 – Three people observed a unidentifiable object floating across the sky then disapearing 
Synopsis: New years 12:25ish am, kaunakakai hi. right after the neighborhood finished the 20 min long firework show in ranch camp. i was alerted by my father to “go look out in the sky what the f#@$ is that?” i was followed outside by my mother to the south side of the house. we witnessed a bright red-orange object floating east bound approx.
Headline #3: Sighting in Palm Coast, Florida on 2018-01-01 01:05:00 – Glowing objects flying within fireworks then hover across sky then head out into clouds. 
Synopsis: Looking at fireworks(also looking for cat that was attacked by dog and smoking a cigarette after watching ball droo), glowing balls seemed to be ash embers floating… they kept flying then shot away into clouds. my thoughts were no… bs…. just mimd trick…
Headline #4: Sighting in Malabar, Florida on 2017-12-31 21:50:00 – Falling down, large orange glow, fought gravity, moved l&amp;r, up, down, then burned out 
Synopsis: At a bombfire in malabar, florida with 3 other people, i always skywatch, it was a full moon, i saw an orange object, kind of large for a meteor, i yelled for everyone to look, it headed toward earth, heading into atmosphere it slowed, fraught the atmosphere, moved right, then left, then backwards, all the while getting smaller, it again moved left and seemed to either flame out or reversed out of the atmosphere.
Headline #5: Black Triangle Sighting in Bemus Point, New York on 2012-07-10 22:00:00 – Saw a triangle shape 1 half mi. out over chataqua lake very bright and slowly shrunk in size intil it disapeared. 
Synopsis: I and another fisherman saw a triangle shape light a half mi. out over chataqua lake while we were on my boat dock. it was a very clear and the light was big over 100 ft. and about 1000 ft. above the water. the object slowly disapated from the bottom intill it disapeared into a point. my wife observed the same thing from her car about 1 mile away
Headline #6: Alien Encounter in Chicago, Illinois on 2017-12-26 00:00:00 – Alien manifesting in photo 
Synopsis: My daughter while visiting the shedd aquarium at chicago illinois while snapping many photos of aquatic animal life later showed me the photos and i found the following anomaly. within the attached photos it clearly shows a manifesting alien being with an aura surrounding the being located behind her approx. 4-6 feet distance. the photo appears to show its eyes and mouth
Headline #7: Sighting in Kursk, Kursk Oblast on 2018-01-01 00:00:00 – Its is looking like star at first and suddenly disapeared and glow again it goes down and upward direction 
Synopsis: I’m living in kursk,russia.Today (01.01.2018) exactly 12 am we all celebrate new year in the place where we all celebrate all festival .We finished the celebration on the way to home, i and 2 others saw the light glow straight in the sky while walking .
Headline #8: UFO Sighting in Eureka, California on 2018-01-01 03:30:00 – Flying then split into two.
Synopsis: I was locking up my truck and looked into the sky and noticed an orange light almost like a plane heading north to south. it stood out to me with the object being hazy, moving faster than a plane,</t>
  </si>
  <si>
    <t>Es83PZPqDsY</t>
  </si>
  <si>
    <t>2018 01 04</t>
  </si>
  <si>
    <t>https://youtu.be/HMw5sAdk6jc</t>
  </si>
  <si>
    <t>UFO Headline News   Wednesday January 3rd, 2018</t>
  </si>
  <si>
    <t>Get the rest of the links here:
https://inceptionradionetwork.com/ufo-headline-news-01-03-18-irn/
Here is the UFO Headline News for Wednesday January 3rd, 2018
Headline #1: UFO Sighting in Denver, Colorado on 2018-01-01 01:10:00 – Approx 12:10 am 1-1-18 we saw hovering above lockheed martin orange then white then faded out
Synopsis: My wife and i just left a concert at the venue. we were walking to our car approximately 12:10 a.M. witnessed a bright orange red orb hovering above lockheed marti. it change directions but pretty much stayed in the same location faded to bright white then disappeared as if it knew we were watching it. i took a picture after it had change to white but disappeared before i could get video.
Headline #2: Sighting in Miami, Florida on 2018-01-01 00:00:00 – Noted 3 objects in sky se of my position at home outside adjacent to tamami airport at 1213 on 1/1/2018. noted multiple changes in position from hovering triangle to straight- positions. numerous fireworks in area.
Synopsis: at 12:13 on 1/1/2018 i noted three objects hovering over west kendall; near tamami airport while observing my daughter leaving for her friends home. these objects appeared with bright white, red to orange colored lighting and moved with numerous positioning formatting from straight lines to a triangle formation.
Headline #3: Sighting in San Jose, California on 2017-11-08 00:00:00 – 8 foot diameter object? field? portal? stationary on highway
Synopsis: san jose, california about 11am nov 8, driving on hwy 280 westbound between hwy 17 and saratoga exit. i saw a large object or field or portal in the middle of the left lane which i couldn’t visually focus on. shaped like an onion, slightly wider than tall, very slightly pointed at the top, about the width of a car so 8-10 feet in diameter, perfectly radially symmetric.
Headline #4: UFO Landing in Chicago, Illinois on 2017-12-31 00:00:00 – This is pretty complicated but in short it landed, exited, approached. ape like creature emerging from a metallic light source.
Synopsis: Last night i was coming home from the grocery store and the entire sky for one second lit up like a flash of lightning. and orb-like figure with blue and pink lights circulating around it oscillating came out of the northeast and headed towards me and i landed up in the tree as if it was an owl perched.
Headline #5: Black Triangle Sighting in Shoreview, Minnesota on 2018-01-01 02:10:00 – At 2:10am on 1/1/2018 i witnessed a peculiar light( cluster of 3 white lights and intermittent red light)from an east facing window in my home. i had my 29 y.O.Son watch it with me. we observed for 1/2 hr. hovering,bobbing,zooming, wht./red light.
Synopsis: At 2:10am on 1/12018 i finally decided to get out of bed in frustration over not being able to fall asleep. ( i had never suffered from even one night of insomnia, but that was what i was experiencing.) as soon as i swung my legs over the edge of the bed, i looked out my east facing window and observed from my home in shoreview, mn, usa a “light” or cluster of (3 white lights very close together) moving in a very peculiar manner.
Headline #6: UFO Sighting in Fort Myers, Florida on 2018-01-01 00:00:00 – Daughter and i witnessed object descending, ejection of smaller object, then immediate ascending of object and disappeared
Synopsis: My daughter and i just finished lighting a couple of fireworks off after the new year ball drop on tv. once finished, my daughter said, daddy look at that plane it looks weird. after looking at the object, i could tell right away this was not a plane, or normal object in the sky.
Headline #7: Sighting in Mississauga, Ontario on 2017-11-24 20:30:00 – 4 or 5 foggy type oval lights circling above my house, simultaneously join together, then split and repeat, toward the end mini circles also appeared next to the bigger ones.
Synopsis: Went out in the back yard with my two dogs and saw above my townhome approx 4-5 foggy oval lights circling in a rotation. at first i thought this was an event</t>
  </si>
  <si>
    <t>HMw5sAdk6jc</t>
  </si>
  <si>
    <t>https://youtu.be/-ltgf1MmUE0</t>
  </si>
  <si>
    <t>Stephen Gray   Explorer’s Guide to Spirituality and Sacred Plants</t>
  </si>
  <si>
    <t>Spiritualist and writer Stephen Gray shares his guide to the benefits and challenges of the use of sacred plants like cannabis in spiritual practice.
Explorer’s Guide to Spirituality and Sacred Plants
Wednesday, January 3rd, 2018 at 7:30 pm ET, join Supernatural Girlz host Patricia Baker and co-host PK are joined by spiritualist and writer Stephen Gray to share his guide to the benefits and challenges of the use of cannabis in spiritual practice.
Cannabis is a truly ancient plant, an inhabitant of planet Earth long before the appearance of us “two-leggeds” and since our arrival a close companion with a great variety of gifts for humanity, from the most tangible and material to the most intangible and spiritual.
After a period of misunderstanding, neglect, and suppression of this remarkable plant, we are now seeing a renaissance of knowledge and respect for our ancient friend and ally. But as cannabis becomes increasingly normalized and legalized, and as so many more of us develop a beneficial relationship with it, one of cannabis’ greatest gifts—some would say its most powerful capability—has not yet received much attention and understanding in this era of renewal. - http://www.stephengrayvision.com
STEPHEN GRAY
Stephen is a teacher and writer on spiritual subjects and sacramental medicines.  He has worked extensively with Tibetan Buddhism, the Native American Church and with entheogenic medicines.  He is the author of Returning to Sacred World &amp; the editor of Cannabis &amp; Spirituality. - www.stephengrayvision.com
Cannabis and Spirituality: An Explorer’s Guide to an Ancient Plant Spirit Ally
Aura
A guide to the benefits and challenges of the use of cannabis in spiritual practice
*****
Join forces with IRN and dig deeper.
https://irn.bz/InsiderClub</t>
  </si>
  <si>
    <t>-ltgf1MmUE0</t>
  </si>
  <si>
    <t>2018 01 03</t>
  </si>
  <si>
    <t>https://youtu.be/1sn2inggUV0</t>
  </si>
  <si>
    <t>UFO Headline News   Tuesday January 2nd, 2018</t>
  </si>
  <si>
    <t>Get the rest of the links here:
https://inceptionradionetwork.com/ufo-headline-news-01-02-18/
Here is the UFO Headline News for Tuesday January 2nd, 2018
Headline #1: UFO Sighting in Las Vegas, Nevada on 2017-07-31 00:00:00 – Took pic with cell then flipped cell sideways and snapped 2nd *pic a few seconds after 1st 
Synopsis: my bf and i enjoy doing outdoor stuff on our weekends and were trying out an easy trail from las vegas to pioneer saloon in goodsprings, nv via potosi pass…Forest service road: #582. it’s 30 miles and about a 3 hour trip through amazingly beautiful terrain mostly along a bunch of power lines. we were somewhere in the first 1/3rd of the trail and we weren’t too, too far passed the last house and the boy scout campgrounds when i saw this awesome cloud formation that looked like a phoenix flying and asked to stop for a photo opportunity.
Headline #2: Sighting in Horton, Michigan on 2017-09-01 00:00:00 – Strange metallic type orb seen crossing road in headlights of car. 
Synopsis: Was driving car on mosherville road near stone co gravel company. heading west and a strange metallic orb small crossed road in my headlights. was about 30-50ft away about 5ft above ground. straight path and went directly over road and entered gravel pit property.
Headline #3: Black Triangle Sighting in Boise, Idaho on 1994-06-06 00:00:00 – a veteran, experienced with all kinds of aircraft, never seen this large of a aircraft fly that made no sound other than a buzz i can see gigantic coils and compartments on the back of the aircraft as it flew over 
Synopsis: i would describe this aircraft to be flying around 2500 to 4000 feet off the ground heading north east visually seeing compartments that were attached to the outside of this triangular shaped vehicle making nothing but a buzz and feeling static electricity on top my head,
Headline #4: UFO Landing in Elblag, Warmian-Masurian Voivodeship on 1991-06-08 00:00:00 – Small object,object pulsated lights
Synopsis: Im sleep in forest,something wakeup me at night i woudlike going piss then i so somebody illuminated eyes first i think its animal.Then it came to me that around me is very quiet, no noise of trees, the sound of my walk is complete silence.When i tried to slowly withdraw two figures, they caught me from behind at the height of the elbows.
Headline #5: Sighting in Corpus Christi, Texas on 2017-09-29 07:06:00 – Was in a school bus when object suddenly appeared and hovered 1 to 2 feet from me. 
Synopsis: Was waiting for a student in the school bus when object suddenly appeared in front of wind shield. it hovered directly in front of me withing 1 to 2 feet distance. the object did not like being filmed as it started to dart around erratically to avoid being filmed. i took the video on a s7 edge samsung film.
Headline #6: Sighting in Demopolis, Alabama on 2017-10-06 19:20:00 – In early october i went out side of my house around 7:00 and seen a light moving in odd formations (changing sizes) i called my wife and daughter to come see the object and 30 mins after two fighter jets and a helicopter showed up. 
Synopsis: It was early october bout 7:00–7:15 p.M. i went out side to smoke. setting on my car port i seen a light shoot across the sky light a shooting star. then it stopped in a sudden manner.
Headline #7: UFO Sighting in Atascadero, California on 2017-12-18 16:12:00 – Odd rounded object. that seemed to have rounded areas on it that grew and shrank, then larger again. in my parking area 
Synopsis: In my parking area i noticed something moving in the sky. it was rounded bit stretched out a little. its sides seemed to grew in areas then shrink and grew again. it moved three times the speed of small aircraft which i see around everyday. i noticed it had no wings or rotor above it.
Headline #8: Black Triangle Sighting in San Diego, California on 1997-12-27 23:15:00 – V-shaped craft flew directly overhead heading west,clear night street lights reflected off ship-six round red rear tail lights, top gun-miramar due ea.......
Read the rest from our Podcast post.</t>
  </si>
  <si>
    <t>1sn2inggUV0</t>
  </si>
  <si>
    <t>2018 01 02</t>
  </si>
  <si>
    <t>https://youtu.be/XPtwEmD6JfM</t>
  </si>
  <si>
    <t>UFO Headline News   Monday January 1st, 2018</t>
  </si>
  <si>
    <t>Get the rest of the links here:
https://inceptionradionetwork.com/ufo-headline-news-01-01-18/
Here is the UFO Headline News for Monday January 1st, 2018
Headline #1: Sighting in Charleston, South Carolina on 1980-11-30 00:00:00 – I was a loadmaster on a c-141 transport aircraft we left charleston afb and was paced by ufo to dover afb. 
Synopsis: i was a loadmaster on an c-141 transport aircraft we took off from charleston afb going to dover afb delaware when we pick up an object on radar the object was pacing our aircraft we reported the incident to the tower they also saw the object.
Headline #2: UFO Sighting in Chicago, Illinois on 1972-03-31 00:00:00 – Orb enter though living room window went up and down and around me then exit out through the front door. 
Synopsis: in april 1972 my mother, brother, and my self were sitting in the living room when an burnt orange sphere enter through the living room window. i was standing in the center of the living room when the object went around and up and down me about three or four times and then exit through the front door.My mother did not see the orb but my brother did. in which at that point he believe me from when i told him about the craft i has seen in early february 1972
Headline #3: Sighting in Chicago, Illinois on 1972-01-31 00:00:00 – Going to friend house saw object hovering over trees in backyard only remember getting to my friend house and was told i was two hours late 
Synopsis: i left my house by the back door to go to my friend house he lived on the next row house from mine. as i cut though the back yard there was some light i looked to my right and at tree top high i saw a cigar shaped craft hovering over the top of the trees where we (kids) played football. it was a red orange in color and made no sound
Headline #4: Black Triangle Sighting in Smithtown, New York on 2017-12-26 19:12:00 – I was star gazing when i noticed the movement of a triangluar shape craft 
Synopsis: I went outside to my front door deck to have a smoke at 7:10 pm on dec 26, 2017. while smoking i was star gazing &amp; looked to the north when a triangular shape craft with rectangular dull lights at each point moved quickly with out any noise in a southern direction. the entire sighting lasted above 2-3 sec. i ran back into the house to tell my daughter &amp; came back out to see if it would return, but we haven’t seen it since
Headline #5: Sighting in Biloxi, Mississippi on 1979-11-01 00:00:00 – 7-9 teens observe ufo which was pursued by helicopters with search lights.
Synopsis: I have never reported this story and have only shared it with my closest family and friends. those who know me well enough to know i do not lie nor do i embellish stories. between august, 1976 and may, 1979 i attended fernwood junior high school, pass road, biloxi, mississippi 39531 for my 7th, 8th and 9th grade years. so it has been nearly 40 years since my ufo experience.
Headline #6: Sighting in Elk Grove Village, Illinois on 2017-09-24 04:05:00 – Just hovering over trees and then take off 
Synopsis: I was on summer vacation with my camera at night and i looked up to the trees and saw it there just hovering 3 blue lights then it just took off iwth 3 blue quick streaks in the sky
Headline #7: Sighting in Plainfield, New Jersey on 2017-12-21 20:30:00 – It was a thin light that shot through the sky. i saw it for about 1 second 
Synopsis: I was out with my dog, and just so happen to look up when i saw a light streak across the sky super fast, to estimate speed, no planes that we have would have been able to catch it. as i saw it i got the impression that it just went out of my line of sight by distance. it was going away from and the color was sort of like a blue red. it looked as if i could make out the 2 colors. shooting star came to mind.
Headline #8: Sighting in Lehi, Utah on 2016-01-19 10:15:00 – Disk shaped object punched through cloud deck. maneuvered back into clouds. 
Synopsis: I was travelling north on i-15 to the salt lake airport on january 19th 2016 to c</t>
  </si>
  <si>
    <t>XPtwEmD6JfM</t>
  </si>
  <si>
    <t>https://youtu.be/NuJWX2sjGVU</t>
  </si>
  <si>
    <t>UFO Headline News   Saturday Sunday December 30th &amp; 31st, 2017</t>
  </si>
  <si>
    <t>Get the rest of the links here:
https://inceptionradionetwork.com/ufo-headline-news-12-30-17/
Here is the UFO Headline News for Saturday / Sunday December 30th &amp; 31st, 2017
Headline #1: Black Triangle Sighting in Domodossola, Piemonte on 2014-11-25 05:30:00 – Two black triangol perfect
Synopsis: I saw two dark triangles 500 meters above my head as soon as i saw them i remember that i was cursing i thought that the shitty americans were trying their vehicles …
Headline #2: UFO Sighting in Houstonia, Missouri on 2011-10-31 00:00:00 – Unintentional capturing of image on my phone while taking photo of geese. saw a black blip the instant i took the photo.
Synopsis: While on a casual morning drive in a rural area very close to where i lived, i spotted what seemed to be thousands of canadian and snow geese spiraling above a lake just a few hundred yards off the blacktop i was traveling on. i remember thinking how awesome the sight was as it resembled a large vortex over the water. so i decided to pull over to the roadside and take a few photos with my phone.
Headline #3: UFO Sighting in Myrtle Beach, South Carolina on 2016-10-01 00:00:00 – I saw a beam in the clouds and a disc shaped object
Synopsis: I saw a beam coming from clouds. i took a picture of the clouds and only later, upon looking at the photos, i noticed that there are ufos in the pictures. these pictures were taken on my cell phone while in my car.
Headline #4: Black Triangle Sighting in Capital Federal, Buenos Aires on 2017-12-16 01:55:00 – Triangular unidentified flying object
Synopsis: Hi there, it was a very hot day in buenos aires, me and my wife went out to the roof to lay down, she was with her phone i was just watching orions belt and sirius, all of a sudden i saw what i thought first a group of bright stars moving together, that was my first thought than i realised that it was not.
Headline #5: UFO Sighting in Seabrook, New Hampshire on 2017-10-20 15:24:00 – Headed from direction of sun, glided and slowed, ascended and descended, vanished. then second one came. in pursuit or companion to first 4 minutes after first one.
Synopsis: Laying on hammock in my yard with eyes closed. opened my eyes after seeing a vision of a craft. a craft was heading away from direction of the sun when i first saw it. shaped oval or like kidney bean or football.
Headline #6: Black Triangle Sighting in Sciota, Pennsylvania on 2017-12-21 17:30:00 – Driving home evening saw bright star that started to dip and sway but not move — had lights under it shape of fat triangle with round circle of lights
Synopsis: I was driving home the evening of thursday, december 21, 2017 coming off of rt. 33 north to leighton exit and was struck by how bright a star was (there were two stars next to each other but one was brighter than the other). i thought they were stars since they were not moving, i looked to see where the moon was and it was on the opposite side from them.
Headline #7: Sighting in Los Angeles, California on 2017-12-26 19:12:00 – Red light ascended above moon, waited 10 minutes while changing colors, then defied the laws of newtonian physics
Synopsis: December 23rd, 2017:los angeles a single large red light flew upward, amidst the normal lax traffic, towards the moon. once it got into position, it stopped and just sat there in one position for a good 10 minutes. during this time it was mostly this really deep bright red,
Headline #8: Sighting in Glasgow, Scotland, Scotland on 2015-11-20 20:05:00 – Visit eileenvisionary for more photos. they are divine. from heaven and other planets including cancer.
Synopsis: Various. one is a silver triangle. another is small circular with glass dome. another is a cigar shape. the living beings speak english are of grey skin tone in colour, round or triangular shape face. they enter the atmosphere above germany and fly through to the uk and other countries including via the arc de triumph in paris through the atmosphere into our hemisphere. they have been arriving on a daily basis
Headl</t>
  </si>
  <si>
    <t>NuJWX2sjGVU</t>
  </si>
  <si>
    <t>2017 12 31</t>
  </si>
  <si>
    <t>https://youtu.be/MtTPvbsa71w</t>
  </si>
  <si>
    <t>Secrets of the Secret UFO Program   The Cat is Out of the Bag!!!</t>
  </si>
  <si>
    <t>Maloney's Military X-Files looks into the recently-disclosed U.S. military secret UFO program, mysterious connections to the Skinwalker Ranch, and past government attempts to identify UFOs.
Download the Podcast here:
https://inceptionradionetwork.com/secret-ufo-program/
Secrets of the Secret UFO Program
Saturday, December 30th, 2017 at 9 pm ET, Mack Maloney, Juan-Juan of Mack Maloney’s Military X-Files looks into the recently-disclosed U.S. military project studying UFOs. Mack on why the Government has been lying to us all along. Cobra talks about the classified program from a pilot’s point of view. Switchblade reports on the mysterious connection to the Skinwalker Ranch. Emily M on past government attempts to identify UFOs. Meanwhile, Juan-Juan begins his own secret project.
Who Knew We Had an Advanced Aviation Threat Identification Program?
The Advanced Aviation Threat Identification Program (AATIP) was a secret investigatory effort funded by the United States government to study unidentified flying objects, but it was not classified. It was first made public on 16 December 2017. The program began in 2007, with funding of $22 million over the five years until the available appropriations were ended in 2012. The program began in the U.S. Defense Intelligence Agency.
Listen to this interview &amp; catch up on all the other shows by joining our IRN Insider program!</t>
  </si>
  <si>
    <t>MtTPvbsa71w</t>
  </si>
  <si>
    <t>2017 12 30</t>
  </si>
  <si>
    <t>https://youtu.be/TOD-UZM2lC4</t>
  </si>
  <si>
    <t>Rudolph Schild   How Life on Earth Began...and Other Secrets</t>
  </si>
  <si>
    <t>Dr. Rudolph Schild shares the recent revelations of a US government UFO program, his continuing work that began with his dear friend, the late Dr. John Mack and ET experiencers, and how life began on this planet.
Download the Podcast here:
https://inceptionradionetwork.com/rudolph-schild/
How Life on Earth Began…and Other Secrets
Thursday, December 28th, 2017 at 10:30 pm ET, join the resolute seeker of truth, René Barnett of NightVision Radio as she invites Dr. Rudolph Schild to talk about recent revelations of a US government UFO program, his continuing work that began with his dear friend, the late Dr. John Mack and ET experiencers, and how life began on this planet.
RUDOLPH SCHILD
Rudolph E. Schild, PhD is an astrophysicist at the Harvard-Smithsonian Center for Astrophysics, who has been active since the mid-1960s. He has authored or contributed to over 250 papers, of which 150 are in refereed journals. He is married to mezzo-soprano Jane Struss, who teaches voice at Longy School of Music.
Schild is a proponent of “magnetospheric eternally collapsing objects” (MECOs), an alternative to black holes. These results are most often published in the fringe Journal of Cosmology, an astronomy journal edited by Schild himself, while his other research is published in mainstream astronomy journals such as MNRAS and the Astronomical Journal.- https://www.cfa.harvard.edu/~rschild/
Evolution of Life From Space: Astrobiology, Viruses, Microbiology, Genetics
For thousands of years humans have gazed up into the heavens pondering the nature of existence, and asking: How did life begin? Are we alone in the vastness of the cosmos? Are there people on other planets? Did a god create man in the image of god? Or did man create the gods in the image of man? Is there any meaning and purpose to life? Or is it all a cruel cosmic joke?
Join our Insider Club here: http://irn.bz/InsiderClub</t>
  </si>
  <si>
    <t>TOD-UZM2lC4</t>
  </si>
  <si>
    <t>https://youtu.be/sQNfSqaCq-o</t>
  </si>
  <si>
    <t>UFO Headline News   Friday December 29th, 2017</t>
  </si>
  <si>
    <t>Get the rest of the links here:
https://inceptionradionetwork.com/ufo-headline-news-12-29-17/
Here is the UFO Headline News for Friday December 29th, 2017
Headline #1: UFO Sighting in Gardena, California on 2017-12-22 17:35:00 – I took a pic of the space x launch and saw in pic
Synopsis: I was outside and saw the smoke trail from the spacex launch and snapped a pic. didnt think anything of it and next day looked at the pic again and noticed 2 diamond shapes, green in color in the pic. have sent to other places but have had no responses
Headline #2: UFO Sighting in Bethal, on 2017-12-28 20:46:00 – 6 to 8 ufo flying in clouds with a bright light 
Synopsis: Was going out to have a smoke when i notice a few bright lights flying i the clouds with high speed and chaining direction with a blink of a eye.I did not call my wife up until i saw 2 passing each other and stoping and hovering for a split second. then they twirl over each other..Its when i called my wife to come and see what i did see… we notice a couple of then flying fast in a zick zak motion then just as fast as it start it end….. i never believe in ufo but after this i maby looing in to it…..
Headline #3: UFO Sighting in Ankara, Ankara on 2017-11-28 20:35:00 – It was a black object with 3 vertical red lights 
Synopsis: I was eating dinner with my girlfriend at my home, the red lights caught my eye, they were brighter than any usual planes had, i just thought that it was an ufo, it was a dark oval object with three distinct vertical red lights on it, the lights went on and off from bottom to top. i was excited and scared at the same time because the object was followed by a helicopter which kept its distance away from it, ive lost sight of the object when it got behind the buildings..
Headline #4: Alien Encounter in Kenilworth, New Jersey on 2005-12-31 07:00:00 – No encounter with a craft, a possible encounter with an entity in my room. 
Synopsis: In the month of january in 2006 i had an incident of sleep paralysis. i have had such incidents before, but this was different. at the other end of my bedroom, approximately 20 ft away from me i saw a shadowy, hooded figure, just standing still. it had no discernible features. i do not recall any attempt of communication on the part of the entity. it was a terrifying experience. i was unable to move, despite trying as hard as i could, and i could feel the presence of this thing, whatever it was, in my room.
Headline #5:UFO Sighting in Naperville, Illinois on 2017-11-22 19:34:00 – Large bright object flying at low altitude 
Synopsis: It was about 7:34-:38 in the evening when i was coming back home from the grocery store with my father. as we turned the corner of redstart and warbler to get home, i noticed something out of the ordinary; a large, pulsating, bright white light. there is quite a bit of air traffic in our area, but this light was larger than any plane light i have ever seen.
Headline #6: UFO Sighting in Naperville, Illinois on 2017-12-10 17:50:00 – Red blinking light that was present before stars came out w/no aircraft in area; strange green object caught while filming red light 
Synopsis: First observed from the intersection of main street and aurora avenue, small red light that appeared stationary above a walgreen’s located at the intersection. it was about 5:50 p.M. on a clear evening; no stars were out yet and no planes or other aircraft were observed for the evening. that’s what caught my attention.
Headline #7: UFO Sighting in Hamburg, Hamburg on 2017-12-26 23:00:00 – 10 to 15 orangish lights flying past at speed in a type of curve 
Synopsis: It was night, i went into our spare room to have a smoke out the window, i had just started my cigarette when i saw 10 to 15 orangish, oval shaped objects in the sky, they were moving very fast, travelling in a wide arc but the objects themselves kept perfect formation, it only lasted about 5 seconds and they were gone out of view.
Headline #8:UFO Sighting in Woodbridge Township, New Jersey on 2017-12-28 06:</t>
  </si>
  <si>
    <t>sQNfSqaCq-o</t>
  </si>
  <si>
    <t>https://youtu.be/XoJa7xJmGBI</t>
  </si>
  <si>
    <t>UFO Headline News   Thursday December 28th, 2017</t>
  </si>
  <si>
    <t>Get the rest of the links here:
https://inceptionradionetwork.com/ufo-headline-news-12-28-17/
Here is the UFO Headline News for Thursday December 28th, 2017
Headline #1: Elon Musk’s final SpaceX launch of 2017 put on an amazing holiday light show
Synopsis: People used to pay attention when Elon Musk sent one of his rockets into space. Now it’s totally routine — up until Friday night, his SpaceX had flown 17 missions in 2017, and chances are you weren’t aware of any of them.
Headline #2: Elon Musk says the first test launch of SpaceX’s massive new rocket will happen next month.
Synopsis: Its destination? Mars. Its cargo? A Tesla Roadster with David Bowie on the stereo. The rocket, known as the Falcon Heavy, will lift off from Kennedy Space Center, near Cape Canaveral, Florida using the same launchpad as Apollo 11, Musk tweeted late Friday in the U.S.
Headline #3: UFO Sighting in Vacaville, California on 2017-12-22 08:16:00 – Black, cylindrical shaped object. hovered over hilltop
Synopsis: December 22 2017 8:16 am. my coworker (the driver) and i were traveling westbound on i-80 towards san fransisco on our way to work. while passing the area of vacaville i noticed an object hovering over a hilltop in the distance. the size of the object would be about the size of an aspirin if held at arms length. it was cylindrically shaped (oriented vertically) it appeared larger at the top.
Headline #4: UFO Sighting in South Glens Falls, New York on 2013-06-15 21:00:00 – Came from the stars about 30 orange orbs forming a large circle 100 of feet across then broke apart to form a boomerang shape and shot north west , 5 witnesses,
Synopsis: It was almost summer in glens falls new york , a clear warm evening i had just moved back here from portland oregon so i was staying in a house with room rentals. a husband and wife lived in the house they were outside at a picnic table they new the girl i was dating so we were all drinking a few beers hanging out there were a couple other people there,
Headline #5: UFO Sighting in Montesano, Washington on 2017-12-23 19:10:00 – I have watched this thing every year for four or five years now. this year it has changed position from north iof me to east of me and now tonight it is west of me. i can only observe it on clear nights. it makes impossible turns and speeds that no jet ca
Synopsis: I walked out on the front porch and noticed this glittering object to the west of me moving fast in an erratic path. right away i recognized it as the object that i have been watching for about 4 years now but it has changed position.
Headline #6: UFO Sighting in Gothenburg, Västra Götaland County on 2015-04-16 21:40:00 – Should open patio doors
Synopsis: Should open the patio doors to let some air in when i saw this thing high up in the air. at first i thought it was a star but it was way too big and the shape was wrong. said to my wife and son that they have to come and watch and that’s when we photographed it.
Headline #7: UFO Sighting in Bradenton, Florida on 2017-12-23 21:55:00 – Hard to explain
Synopsis: I was watching one of my favorite ufo video on one youtube channels ya i know the irony lol:) when i got a weird feeling or should i say urge to go outside then i look up i see a lot of lights so i started to record them for a bit then my battery
Headline #8: UFO Sighting in Prince Rupert, British Columbia on 2017-12-22 00:00:00 – Clouded light in night sky, zero clouds in atmosphere, faded away causing giant smoke ring from its clouded surrounding
Synopsis: I’m a truck driver, we drive the same route every night as an outfit. last night, december 22, 2017 was like the past couple night, cold, crisp and very clear skies. where i live in the northwest of british columbia is a very open sky with little natural lights on parts of the route we drive making for the starry skies to be very illuminecscent.
Headline #9: UFO Sighting in Tantallon, Nova Scotia on 2017-12-22 08:25:00 – Glowing angel over water
Synopsis: I went out of my house to start my car. c</t>
  </si>
  <si>
    <t>XoJa7xJmGBI</t>
  </si>
  <si>
    <t>2017 12 28</t>
  </si>
  <si>
    <t>https://youtu.be/CEUd_oi0_34</t>
  </si>
  <si>
    <t>Best UFO Stories of 2017   Special UFO Researcher Roundtable</t>
  </si>
  <si>
    <t>California MUFON Radio's Lorien Fenton along with Chuck Poloka, Grant Cameron, Melinda Leslie, and Plutronus, convene at a special UFO Researcher Roundtable to recap the best UFO stories of 2017.
Download the Podcast here:
https://inceptionradionetwork.com/best-ufo-stories-2017/
Best UFO Stories of 2017
Wednesday, December 27th, 2017 at 11 pm ET, the genial prolocutor and voice of California MUFON Radio, Lorien Fenton along with a Chuck Poloka, Grant Cameron, Melinda Leslie convene at a special UFO Researcher Roundtable to recap the best UFO stories of 2017.
UFO &amp; Alien HOLIDAY SPECIAL ROUNDTABLE
This year’s UFO holiday special is an extraordinary medley show bringing together the who’s who of the UFO and Alien research community. These experts; such as; Grant Cameron, Melinda Leslie, Chuck Poloka, and many more. These esteemed crop of researchers have studied countless reports of UFOs, Abduction, Gov’t Black-Op programs and more
Listen to this interview &amp; catch up on all the other shows by joining our IRN Insider program!</t>
  </si>
  <si>
    <t>CEUd_oi0_34</t>
  </si>
  <si>
    <t>https://youtu.be/X-kqgcK4alY</t>
  </si>
  <si>
    <t>UFO Headline News   Wednesday December 27th, 2017</t>
  </si>
  <si>
    <t>Get the rest of the links here:
https://inceptionradionetwork.com/ufo-headline-news-12-27-17/
Here is the UFO Headline News for Wednesday December 27th, 2017
Headline #1: UFO Sighting in Ponce de Leon, Florida on 2017-12-13 15:14:00 – Black and white curved path object went from black to white..Faster than anything i know of. im x airforce
Synopsis: Was taking a video of a dashed chem trail. when i played it back at normal speed i thought i saw something, i went to slow motion that’s when i saw it plain as day.I am an ex-airforce crew chief on the f-4 phantom.I’ve never seen anything move this fast making a turn as it did.
Headline #2: UFO Sighting in Quesnel, British Columbia on 2017-07-24 11:52:00 – Due to wildfires in my hometown i evacuated to dragon lake near quesnel bc, there i was sitting in my car when i observed the object
Synopsis: I was sitting in my car and observed a light in the sky that did not seem normal like a satellite so i watched it and took a picture first from inside my car and then got out of the vehicle and took another picture just as it went over the lake and beyond my vision. the object seemed to be travelling in a fairly straight line and made no noise whatsoever. i lost sight of the object when it went over the nearby mountains.
Headline #3: UFO Sighting in Charlotte, North Carolina on 2017-12-06 00:00:00 – Picture of ufo taken headed north on 85n in charlotte nc
Synopsis: My girlfriend was taking pictures as usual ,she probably takes on average 30 to 50 pictures a day of everything we do with our phones. so december 6th were headed home from a visit to charlotte and we seen a black dot that appeared that was more than the dirt on my windshield and b4 i could say hey look
Headline #4: Sighting in GB on 1958-07-01 16:01:00 – While aboard the guided missile crusier the uss cambarra in 1958, during the navel exercises in the english channel we saw a cigar shaped metallic gray cigar hovering over us.
Synopsis: Filed at mufon headquarters while on the phone with witness, by field investigator l. flechtner 18809 on december 13, 2017 ——————————————————————– back in or about 1958 i was 18 years old and on the guided missile cruiser the uss camberra.
Headline #5: Sighting in CASTLE ROCK, Colorado on 2017-12-07 06:50:00 – 3 hovering/stationary craft formed like a triangle. very distinct/bright. then, one at a time, each took off super fast!
Synopsis: I am a truck driver, and i was heading north on i-25 towards denver. i was in between castle rock and lone tree when, in the predawn light, i saw 3 bright and stationary lights/objects just above the horizon at approximately a 30-35 degree angle off to my ne direction.
Headline #6: UFO Sighting in Gosport, England on 2017-12-12 01:30:00 – V shaped dots of light
Synopsis: At approximately 1.30am on the 12/12/2017, i was sat on my window sill with the window wide open, smoking a cigarette.
Headline #7: Sighting in Manti, Utah on 2017-12-09 21:30:00 – Unusual formation of lights in the sky south of manti, ut
Synopsis: Many evenings i go for a 2.5 to 3 mile walk for exercise in or near my home town of manti, utah. on the evening in question, about 9:30 pm, i was walking in a southwesterly direction on the old highway road, about 1/2 mile south of the populated part of manti.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</si>
  <si>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X-kqgcK4alY</t>
  </si>
  <si>
    <t>2017 12 27</t>
  </si>
  <si>
    <t>https://youtu.be/IaQKX0Zg6q4</t>
  </si>
  <si>
    <t>UFO Headline News   Tuesday December 26th, 2017</t>
  </si>
  <si>
    <t>Get the rest of the links here:
https://inceptionradionetwork.com/ufo-headline-news-12-26-17/
Here is the UFO Headline News for Tuesday December 26th, 2017
Headline #1: Black Triangle Sighting in Derry, New Hampshire on 2017-12-13 00:00:00 – Triangle in the sky
Synopsis: I was driving south on i93 in the derry area of nh when i saw a solid triangle in the sky heading west at a slow steady pace. it had blue’ish lights at each point and a light in the middle of the underside that turned on and off, but not at regular intervals. i lost sight of the craft due to driving. i was not able to get any pictures. i have see these types of crafts several times in the past.
Headline #2: UFO Sighting in California on 2017-12-14 00:00:00 – Meteor shaped object descended from the north east. it may not be a meteor. location of landing may be in a field.
Synopsis: Sleeping when the cctv camera recorded what appears to be a meteor. the brightness of the object appeared without making any noise. it may not be a meteor. it could be space junk. the object has a trailing appearance like a comet. this object could be space junk that landed in a field. the video of the meteor is not in color
Headline #3: Sighting in Alameda, California on 2017-12-13 19:00:00 – Two vertical lights moved slowly parallel to the ground, then changed direction, and shot away.
Synopsis: i saw it in the sky towards the se. i had never seen anything like it before tonight. two lights, one directly above the other about a car’s length apart moved very slowly directly across the sky.
Headline #4: Black Triangle Sighting in Hooksett, New Hampshire on 2017-12-14 06:15:00 – Triangle in hooksett nh
Synopsis: I was at a stop sign and observed the triangle hovering over a field. had blue/white lights at each point and a brighter white light in the middle of the underside. it appeared gray, sun was not up yet.
Headline #5: UFO Sighting in Chilliwack, British Columbia on 2017-09-16 05:05:00 – Saw a doughnut shaped ufo outside of my house.
Synopsis: I was on my way home with my father from 711 and it was just after 5am. just as we got back i noticed a bright light in the sky. i frequently look at the night sky in our area so i know this object was never there before as i’ve lived in this house for the last 3 years.
Headline #6: Sighting in Cape Girardeau, Illinois on 2017-12-08 22:00:00 – I was driving with my son to go deer hunting. as i was driving through a very wooded area near the mississippi river, i saw what i thought was a strange looking plane. it shot straight down behind some trees then straight up and hovered then flew east rap
Synopsis: I was driving with my son to go deer hunting in southern illinois. we took i-55 south to cape girardeau and crossed the mississippi there. it was around 10 pm and we were on illinois route 3 heading south about to run parallel to the river. i noticed a strange looking plane coming from the east moving at a very slow speed.
Headline #7: Sighting in Fort Collins, Colorado on 2004-06-15 03:00:00 – I was a kid, and i was woken up like i had some psychological connection to the light/craft i saw in the sky, and i felt like i had to watch it until it disappeared.
Synopsis: This happened when i was in 4th grade, sometime in the summer. i only recently started sharing this experience with family and friends because my father had his own experience within the last couple years. i remember waking up at about 3:30 am on top of my bed,
Headline #8: UFO Sighting in Dunbar, on 2000-10-15 19:35:00 – The account i am giving called my story was the begining of things, the picture of the female was similar to one i saw in an expiernce i had after
Synopsis: I was at the top of a hill were i had an overwhelming feeling to go there i got out of the car it as then i saw the object coming to wards me. when i first noticed it i was unsure of what it was as it got closer i thought it was a ufo when it got above me i realized this was a space raft.
Send Us a UFO News Tip!
Know of a possible UFO News</t>
  </si>
  <si>
    <t>IaQKX0Zg6q4</t>
  </si>
  <si>
    <t>2017 12 26</t>
  </si>
  <si>
    <t>https://youtu.be/mozbCrALjW4</t>
  </si>
  <si>
    <t>UFO Headline News   Monday December 25th, 2017</t>
  </si>
  <si>
    <t>Get the rest of the links here:
https://inceptionradionetwork.com/ufo-headline-news-12-25-17/
Here is the UFO Headline News for Monday December 25th, 2017
Headline #1: True stories of ghosts, poltergeists, hauntings and Santa sightings at the Christmas holiday
Synopsis: CHRISTMAS AND PARANORMAL phenomena have long had a close relationship. From the many miracles said to surround the birth of Jesus to the traditions of Dickens’ ghosts in A Christmas Carol, it seems a time of year when the supernatural is possible. Following is a selection of stories of encounters with ghosts and other strange phenomena at Christmas time — including sightings of Santa Claus himself! What do you believe?
Headline #2: True Stories of Angel Encounters
Synopsis: Some people believe that before we are born when our consciousness or spirit resides in that unknown place, we are given information about the life we are about to be born into. Some say we even choose our life.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</si>
  <si>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mozbCrALjW4</t>
  </si>
  <si>
    <t>2017 12 25</t>
  </si>
  <si>
    <t>https://youtu.be/Ba4ncWT3Nog</t>
  </si>
  <si>
    <t>UFO Headline News   SaturdaySunday December 23rd &amp; 24th 2017</t>
  </si>
  <si>
    <t>Get the rest of the links here:
https://inceptionradionetwork.com/ufo-headline-news-12-23-17/
Here is the UFO Headline News for Saturday/Sunday December 23rd &amp; 24th 2017
Headline #1: UFO Sighting in Culver City, California on 2017-12-13 00:00:00 – Two circles connected by wing structure lighted for approx. 2 – 3 seconds
Synopsis: at approximately midnight i left the marina del rey chevron gas station located on lincoln blvd &amp; mindanao way in marina del rey south bound on lincoln on my way home to manchester ave. &amp; pershing drive in playa del rey. when i reached jefferson blvd. i turned right on to jefferson proceeding in a westerly direction heading to culver blvd. this now put me in the ballona wetlands which is quiet dark as there are no lights/buildings/homes/etc., as this is wildlife preserve.
Headline #2: Black Triangle Sighting in San Antonio, Texas on 2017-12-13 03:30:00 – Light s in the shapes of two triangles with one extended light
Synopsis: I set out a nikon p900 camera looking at the sky hoping to catch geminid startrails , using the timelapse functions of the camera,on, 12/13/2017 and this video is the result of observed lights appearing and stationary. the cam was facing about 75 degrees up from the east horizon, at my home in san antonio,tx,78220. i set it at approx, 3:30am and went to sleep.
Headline #3: UFO Sighting in San Diego, California on 2017-12-12 00:00:00 – Disc like oval luminary that kept changing colors and pulsating
Synopsis: I was at home and could see it outside my kitchen window. it looked like a large star at first but more brilliant than usual. after looking through binoculars the shape was more defined like an oval and sometimes appeared to have television like stripes on the surface. it changed in color from blue to green to violet and bright red or orange. it appeared to pulsate or move rapidly because even when i took pictures with a very fast shutter speed the object was never truly round. it was out there for a while, i just eventually went to bed.
Headline #4: Sighting in Harrisburg, Illinois on 2016-09-17 03:12:00 – Something lit up my tent like the fourth of july when i was camping. i ran down by the lake and it was like i was frozen in fear.
Synopsis: I was at glen o jones campground. i was having a weekend camp out. it was around 3 am or so and i was asleep in my tent . suddenly a big group of extremely bright and colorful lights were casted right through my tent. and because it was so bright i woke up and thought to myself “what the heck is that ???”i quickly got out of my tent and went down by the lake to see what i could see. i walked down to the lake expecting to see something ordinary like an airplane or helicopter or maybe a blimp etc. however when i looked up in the sky what i saw put me in shock .
Headline #5: Sighting in Capstick, Nova Scotia on 2017-09-23 20:19:00 – Brightest light in sky, by far. moved erratically, blinked and lasted over 1 hour.
Synopsis: I believe i already sent this sighting in, however, i unfortunately cannot find any evidence of this record being sent off. i was initially skeptical of ufos until i saw this. i took some video on my phone, but the quality is terrible.
Headline #6: Sighting in Oklahoma on 2017-07-10 00:00:00 – 3 crafts
Synopsis: We were traveling south on a country road and i looked out and noticed a weird looking craft in the air so we pulled over. as soon as we stopped and got out, my friend then noticed that there were actually 3 of them. they appeared to be floating approximately 200 ft or so above us.
Headline #7: Black Triangle Sighting in Cambridge, Ontario on 2017-12-12 10:25:00 – Stationary triangle shaped fuzzy cloud, other lower altitude regular coulds moving
Synopsis: Went out for a smoke and i noticed this stationary triangle shaped fuzzy cloud and other lower altitude regular clouds were moving. i stayed for 5 minutes to observe it (no movement or change of its shape), then i went back inside
Headline #8: Sighting in Weber county as well, Utah on 2015-06-30</t>
  </si>
  <si>
    <t>Ba4ncWT3Nog</t>
  </si>
  <si>
    <t>https://youtu.be/zkYWs5cPQEU</t>
  </si>
  <si>
    <t>Heroes, Nazis &amp; Cupcakes   America's Recruitment of German Scientist</t>
  </si>
  <si>
    <t>Maloney's Military X-Files discuss sneaking German scientists out of Europe, galaxy trips with alien friends, and Hitler’s obsession with cupcakes.
Download the Podcast here:
https://inceptionradionetwork.com/heroes-nazis-cupcakes/
Heroes, Nazis, and Cupcakes
Saturday, December 23rd, 2017 at 9 pm ET, Mack Maloney, Juan-Juan of Mack Maloney’s Military X-Files talk to Bob Jamison, whose father worked for the OSS during World War Two spiriting German scientists out of Europe and saving them from the Russians. Chuck Stansburge on his recent trip through the galaxy with his alien friends. Rock musician Carmen Sclafani calls in to talk about his latest album. Switchblade Steve on just how freaky the Nazis were; Emily M on Hitler’s obsession with cupcakes.
Project Paperclip’s Pivotal Role in Recruiting Germany’s Brightest Minds
Operation Paperclip was a secret program of the Joint Intelligence Objectives Agency (JIOA) in which more than 1,600 German scientists, engineers, and technicians, such as Wernher von Braun and his V-2 rocket team, were recruited in post-Nazi Germany and taken to the U.S. for government employment, primarily between 1945 and 1959; many were former members and some were former leaders of the Nazi Party.
The primary purpose for Operation Paperclip was U.S. military advantage in the Russo–American Cold War, and the Space Race. The Soviet Union were more aggressive in forcibly recruiting (at gunpoint) some 2,000 German scientists with Operation Osoaviakhim during one night.
The Joint Chiefs of Staff (JCS) established the first secret recruitment program, called Operation Overcast, on July 20, 1945, initially “to assist in shortening the Japanese war and to aid our postwar military research”. The term “Overcast” was the name first given by the German scientists’ family members for the housing camp where they were held in Bavaria. In late summer 1945, the JCS established the Joint Intelligence Objectives Agency (JIOA), a subcommittee of the Joint Intelligence Community, to directly oversee Operation Overcast and later Operation Paperclip.
Listen to this interview &amp; catch up on all the other shows by joining our IRN Insider program!</t>
  </si>
  <si>
    <t>zkYWs5cPQEU</t>
  </si>
  <si>
    <t>2017 12 23</t>
  </si>
  <si>
    <t>https://youtu.be/5dQg-L8hhUY</t>
  </si>
  <si>
    <t>William Stillman   How to Decode the Secret Language of Spirits</t>
  </si>
  <si>
    <t>Psychic-medium William Stillman helps us identify the hidden spiritual symbolism in our everyday lives and teaches us how to communicate with spirits.
Download the Podcast here:
https://inceptionradionetwork.com/william-stillman-spirits/
How to Decode the Secret Language of Spirits
Friday, December 8th, 2017 at 9 pm ET, the spirited and jocular Heidi Hollis of Heidi Hollis – The Outlander invites award-winning author and psychic-medium William Stillman to help us identify the hidden spiritual symbolism in our everyday lives and learn how to communicate with spirits.
WILLIAM STILLMAN
William is the award-winning author of 10 special needs parenting books including his groundbreaking work “Autism and the God Connection,” the first study of profound spiritual and metaphysical giftedness of some individuals with autism. His books have been featured on “The Glenn Beck Show” and the NBC-TV hit “Parenthood.” To date, his books have been translated in four languages. Stillman has also written for The Huffington Post and BasilandSpice.com. He is one of the autism authorities at Sharecare.com, an online health and wellness platform created by Dr. Oz, HARPO Productions, and Discovery Communications. As an adult with Asperger’s Syndrome, a mild “cousin” of autism, Stillman endeavors to highlight the exquisite sensitivities of our most valuable, wise, and loving “teachers.” – https://www.williamstillman.com/
Listen to this interview &amp; catch up on all the other shows by joining our IRN Insider program!.</t>
  </si>
  <si>
    <t>5dQg-L8hhUY</t>
  </si>
  <si>
    <t>https://youtu.be/ZieA5-6FDBc</t>
  </si>
  <si>
    <t>UFO Headline News   Friday December 22nd, 2017</t>
  </si>
  <si>
    <t>Get the rest of the links here:
https://inceptionradionetwork.com/ufo-headline-news-12-22-17/
Here is the UFO Headline News for Friday December 22nd, 2017
Headline #1: UFO Sighting in Longview, Washington on 2017-11-25 22:20:00 – Quick. looked like china bowl upside down w/ light shining through. about 5 gold light beams shining down.
Synopsis: On nov. 25th, 2017 at 10:20 pm, in longview wa in the middle part of the columbia height area i stepped outside facing east. it was very foggy and dark. at first i thought i was seeing the glow of an airplane, but then realized it was not flashing, there was no red &amp; clear white,
Headline #2: UFO Sighting in Exeter, Pennsylvania on 2017-08-16 22:00:00 – Witnessed bright light descend from extremely high altitude to about 1000 ft or less. zigzag pattern, no noise, and dematerialize.
Synopsis: Sky conditions were very clear with high visibility from moonlight. a friend and i were fishing along the susquehanna river. i looked up several times to observe stars and the usual satellites and aircraft fly overhead. one particular object at first resembled a satellite because of it’s light, speed, and high altitude caught my attention.
Headline #3: UFO Sighting in Lindsay, California on 1992-10-02 20:02:00 – Lights in the sky
Synopsis: around 1992 i don’t know the exact year but maybe my oldest brother tony would know since he is 2 years older than me …I was about 11 years old when me and tony we where heading into town at night with a friend of my step dad name don rica who was about 50+ years old at the time, well he was drinking that night so he decide to stop on a dirt driveway
Headline #4: UFO Sighting in Visalia or Porterville, California on 1985-08-11 18:00:00 – Several ufo’s flying by
Synopsis: I must of have being 5 years old not sure of my age to be honest, but i am 100% sure it was not a dream…What i remember.I was at a lake because there was large pine trees, a large body of water, parking lot with cars and a building with a restrooms, it was at kawea lake or lake success.
Headline #5: UFO Sighting in Hattiesburg, Mississippi on 2017-11-18 19:50:00 – twice in 2 wks i observed orb like things hovering and circling over my yard. then disappear
Synopsis: I observed two circular mist like round objects or orbs circling over my driveway . they sped up at times and dipped and sort of glided around for at least 30 minutes. none of my neighbors were home so i called my mom over from across town to witness what i was seeing.
Headline #6: UFO Sighting in Hilton Head Island, South Carolina on 2017-11-25 20:40:00 – 8 orange/red orbs over span of an hour floating eastward over calibogue sound
Synopsis: Around 8:40pm noticed a large yellow light hovering over treetops of dafuskie island due west of south beach (hilton head). shortly after, noted orange/red orb floating across northern end of dafuskie island (haig point area) tracking due east. object was changing altitude slightly
Headline #7: UFO Sighting in London, England on 2017-06-30 20:11:00 – We were in a cruise on the thames. we clicked a photo and then noticed the ufo
Synopsis: We were vacationing in london at the time. we were on a cruiseon the river thames. we were sitting at the front of the deck. we clicked a picture of the view, in which the ufo s were visible. the objects stayed there unwavering,it was radiating a white light from amongst the cloud.
Headline #8: UFO Sighting in Joplin, Missouri on 2017-12-14 16:58:00 – Saw 2 energy emitting ufo’s almost a diamond shape emitting bright white light
Synopsis: Thursday, december 14, 2017 time 4:58 pm northwest of the 7th st walmart in joplin, mo. i recorded a short video clip of 1 of 2 ufo’s. witnessed also by my husband.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t>
  </si>
  <si>
    <t>ZieA5-6FDBc</t>
  </si>
  <si>
    <t>https://youtu.be/L3zOkm4cprE</t>
  </si>
  <si>
    <t>Tony Topping   Mind Control Tactics Used to Silence UFO Witnesses</t>
  </si>
  <si>
    <t>British UFO witness and targeted individual, Tony Topping shares details of the harrowing experiences surrounding his contacts.
Download the Podcast here:
https://inceptionradionetwork.com/tony-toppings-ufo-witness/
Mind Control Tactics Used to Silence UFO Witnesses
Thursday, December 21st, 2017 at 10:30 pm ET, join the resolute seeker of truth, René Barnett of NightVision Radio as she invites British UFO witness and targeted individual, Tony Topping to share details of the harrowing experiences surrounding his contacts.
TONY TOPPING
Tony Topping’s UFO encounters and paranormal experiences directed him on collision course with secret covert interests who monitored my interactions with UFOs. He is the victim of secretive harassment by unaccountable agents from an unelected secret police in the UK, an element of this bullying came from advanced technology called Control Effects Technology or Mind Control.
UFO Data Collection Tactics used by USA &amp; UK Agencies
The US military uses two main terms in compiling and studying the UFO subject: Uncorrelated Targets (UCT), for earth-bound unidentified objects, and Uncorrelated Event Reports (UER) for space related events
From Researchers who ask for pertinent records from the US Air Force about UFOs are provided with a ‘Fact Sheet’ which states that since the closure of Project Blue Book in 1974, the USAF has no interest in, and does not study, the subject. The USAF information pack refers inquirers to various non-governmental UFO research organizations which are closely monitored, and, at times, directed by various US intelligence and military agencies.</t>
  </si>
  <si>
    <t>L3zOkm4cprE</t>
  </si>
  <si>
    <t>https://youtu.be/qp4LSRHKTuI</t>
  </si>
  <si>
    <t xml:space="preserve">James Heonakos   Are Alien Abduction Encounters Fact or Fiction </t>
  </si>
  <si>
    <t>James Heonakos recounts his deeply personal and frightful encounters with military and extraterrestrial entities that abducted him several times.
Download the Podcast here:
https://inceptionradionetwork.com/james-heonakos-encounters/
Are Alien Abduction Encounters Fact or Fiction?
Wednesday, December 20th, 2017 at 11 pm ET, the genial prolocutor and voice of California MUFON Radio, Lorien Fenton invites UFO researcher James Heonakos to recount his deeply personal and frightful encounters with military and extraterrestrial entities that may have abducted him several times throughout his childhood.
JAMES HEONAKOS
James Heonakos was born in Boston and brought up in Lowell &amp; has been all over the US working as a new construction plumbing sub contractor. He claims to have exposed and broke up a Multi Agency Undercover Task Force Operation that targeted him and his friends. James proclaims that he and his five friends were used to gain access to a nearby Fraternity House where there was a huge party going on.
What is a MILAB?
MILAB stands for Military Abduction. The phenomenon was investigated by Dr. Helmut Lammer of the Austrian Space Research Institute. In a number of cases abductees, and sometimes UFO witnesses, are subsequently abducted by humans in military uniforms. Nearly always unmarked helicopters are involved. The victims are usually drugged or sometimes disoriented by a strong electromagnetic field. During their military abduction most of them receive an implant, usually behind the ear. MILABs seem to be a part of a wider operation, aimed at monitoring and abducting abductees in order to keep a lid on the alien abduction phenomenon.
Listen to this interview &amp; catch up on all the other shows by joining our IRN Insider program!</t>
  </si>
  <si>
    <t>qp4LSRHKTuI</t>
  </si>
  <si>
    <t>https://youtu.be/R4u9-KWa0_s</t>
  </si>
  <si>
    <t>UFO Headline News   Thursday December 21st, 2017</t>
  </si>
  <si>
    <t>Get the rest of the links here:
https://inceptionradionetwork.com/ufo-headline-news-12-21-17/
Here is the UFO Headline News for Thursday December 21st, 2017
Headline #1: Black Triangle Sighting in Dubuque, Iowa on 2016-10-15 21:00:00 – Silent, blendid in with the background except the five lights on the bottom in triangle form. going fast for no sound or after sound.
Synopsis: I went to have a cigarette around 9pm. i always look up at night as i am fascinated with space. about half way through my cigarette i seen very faint red and amber colored lights moving fast. i thought it was a plane or something. as it got over head i noticed the pattern of the lights were strange and the craft itsself was big for the distance from the ground it was.
Headline #2: Alien Encounter in Gallant, Alabama on 2017-11-23 04:30:00 – Encounter with two entities
Synopsis: I was awoke at 4 am to find myself unable to move in my bed. there was a curved screen floating above my head. the screen appeared to have no mass as there was no edges of the screen. the screen was translucent and i could see through it. small images would blink on the screen every 1/2 a second. each time the image appeared it would be the same image displayed on the screen a hundred images at the same time.
Headline #3: FUFO Sighting in Sacramento, California on 2015-11-06 10:06:00 – It was around 10 p.M. i was on the phone with my boyfriend we hung up i decided to go to the store i left my apartment and went to the store got my items and started walking out the door towards the stoplight i looked up in the sky and saw the stars look
Synopsis: THEY PUT NO PERIODS IN THIS REPORT…NOT ONE EXCEPT FOR TELLING TIME WITH PM AND AM.
It was around 10 p.M. on a sunday night it just happened to be the biggest meteor shower in history they said on the news and advised us to stay inside i was on the phone with my boyfriend we hung up i decided to leave my apartment and go to the store i forgot they said stay in the house i walk to the store got my items and walked out the door looked up in the sky and noticed the stars look strange they were hovering as i was walking
Headline #4: UFO Sighting in Buffalo, West Virginia on 2017-11-26 18:40:00 – Bright solid star moves in a path then fades away
Synopsis: I walked out of my parents home after having dinner at roughly 6:40 p.M. while leaving, i looked up, facing the south, as i was getting in my car i saw a very bright red star almost orblike up in the sky. the object was moving slowly at a steady pace. at first i thought it to be the iss or a low orbiting satellite because to the 2 o’clock position moving east there was the blinking of an airplane moving away.
Headline #5: Black Triangle Sighting in Boulder, Colorado on 2017-11-24 21:30:00 – String of lights that moved quickly in flock of bird like formation
Synopsis: Taking my dog out to use the bathroom around 9:30pm mst on the se side of the house and i noticed this string of lights moving in a formation similar to a flock of birds, but it also moved like a school of fish, moving quickly through the sky, headed nw direction. i thought it was some sort of christmas lights, but the speed and movement of the object(s) pretty much shut that idea down. i couldn’t keep my eyes of the object, trying to figure out what it was. the formation was mesmerizing
Headline #6: FUFO Sighting in La Mesa, California on 2017-12-15 06:45:00 – Hovering/cigar-shaped bright light
Synopsis: I was driving to work today, when i saw a massive, cigar-shaped bright-white light hovering over east county san diego. i was driving east on interstate 8, when i saw it. there was not a single cloud in the sky, due to the high pressure that has been present in san diego.
Headline #7: UFO Sighting in Madeira Beach, Florida on 2010-03-09 20:15:00 – 2 glowing orbs,1 following the other along shoreline. suddenly 1 vanished up &amp; south the next up &amp;north
Synopsis: At madeira beach, florida, around march 9, 10 or 11 of 2009, 20010 or 2011. it was about 8:15 pm est. it was</t>
  </si>
  <si>
    <t>R4u9-KWa0_s</t>
  </si>
  <si>
    <t>2017 12 21</t>
  </si>
  <si>
    <t>https://youtu.be/MpGa5eaY0Uc</t>
  </si>
  <si>
    <t>George Lugo   Life Experiences with the Other Side</t>
  </si>
  <si>
    <t>Psychic Medium George Lugo explains how he delivers messages of hope, love and respect from loved ones who have crossed over to the other side.
Download the Podcast here: https://inceptionradionetwork.com/george-lugo-other-side/
Life Experiences with the Other Side
Wednesday, December 20th, 2017 at 7:30 pm ET, join Supernatural Girlz host Patricia Baker and co-host PK are joined by dear friend, Psychic Medium George Lugo to the show. George has dedicated his life helping people through communicating and delivering messages of hope, love and respect from loved ones who have crossed over to the other side.
GEORGE LUGO
George has dedicated his life helping people through communicating and delivering messages of hope, love and respect from loved ones who have crossed over to the other side.
As a child Lugo, always felt alone in the knowledge of what he could see, do, and experienced. He could see and feel souls that watched over and protected him. He became aware he could step in and out of what he describes as this incredibly loving river, the space in which the spirit world flows through him.
George is considered to be the best of the best. He works with clients worldwide as well as several police departments including Scotland Yard. - https://www.crystalgatereadings.com
Important Types of Psychic Phenomena
Aura
The aura is made of energy that radiates from your core energy.
It is like the unseen matrix of who we are. In this energy field there is residual energy left over from where the person has been. This energy has many aspects within it: joy, love, or despair. It is a blend of places, people, or things you’ve experienced.
Spirit Connection
Ever had a dream of a loved one who has crossed over? That the dream was so real, so profound that you never forgot it? There is a definite feel to those profound dreams that make them different than all the other dreams. These dreams or as I like to call them “visitations” have messages in them for you, or for you to pass on to your loved ones that are still here.
Electronic Voice Phenomena (EVP)
Sometimes you will be able to hear whispers, words or sounds from the other side on digital recordings of psychic reading sessions.
*****
Join forces with IRN and dig deeper.
https://irn.bz/InsiderClub</t>
  </si>
  <si>
    <t>MpGa5eaY0Uc</t>
  </si>
  <si>
    <t>https://youtu.be/M9f9R7RGSkg</t>
  </si>
  <si>
    <t>UFO Headline News   Wednesday December 20th, 2017</t>
  </si>
  <si>
    <t>Get the rest of the links here:
https://inceptionradionetwork.com/ufo-headline-news-12-20-17/
Here is the UFO Headline News for Wednesday December 20th, 2017
Headline #1: UFO Sighting in Linz, Upper Austria on 2001-08-31 03:12:00 – Nightprayer 3h- orb coming out of the eucharist – bright as daylight – orb slowly hovering thought my body – room dark again.Feels good – moving out at my back – room bright again – orb slowly leaving the room
Synopsis: I was on duty for the nightwatch at the eucharist. it was a catholic charismatic weekend meeting, and my time was from tree to four in the morning. the eucharist was standing on the altar as usual for such a nightprayer. i was sitting before the altar n approximatly 3m distance. some people were sleeping in the room.
Headline #2: UFO Sighting in Bellmore, New York on 2017-11-27 06:20:00 – Look out my window to see this ball of light traveling almost straight up into the atmosphere that had no blinking lights like and air plane and was traveling way faster than any plane i’ve seen. i took a video. about 30 seconds long.
Synopsis: In my house the brightness, speed, and almost 90 degree flight path of the ufo. a ufo boomerang shape with 3 separate light sources on the ufo i wish i ran outside to get a better look it was going so fast and high up that i couldn’t see it from my window anymore so i gave up
Headline #3: UFO Sighting in Sudbury, Ontario on 2005-08-16 00:00:00 – Green disc
Synopsis: This sighting occurred about 12 years ago in late summer about 6pm. my wife and i were walking down the street outside our house and we both looked up to the sky which was overcast wondering if it would rain. through a break in the clouds we saw a dull green disc with a darker center fly by- the cloud cover seemed to be fairly low. the sighting lasted only a second. there was no sound, in fact the evening was very quiet.
Headline #4: UFO Sighting in Granger, Wyoming on 2017-08-05 00:00:00 – Multi colored star
Synopsis: On 5aug17 at about 0100-0130 hours, in yellowstone national park, mammoth hot springs campground. looking at stars through binoculars, observed a star sized object, at about a ten o’clock angle, to the nw. it was changing colors, and sometimes wobbling, but like the stars near it, to far to focus on.
Headline #5: FUFO Sighting in Nashville, Tennessee on 2017-11-26 23:10:00 – Myself and my family and friends have been witnessing these for almost 1yr.I have made a police report to cheatham co. serriffs dept. an officer came to my home and also saw the object. he stated he would file as a ufo sighting. i see these late at night
Synopsis: I have been at my home and at work place. looking at the night sky i first witnessed these objects approx. 1yr ago. i knew it was not a star; the reason being i was a pathfinder in the 82nd airborne division at fort bragg, n.C. and have been trained in night navigation by the stars. the object to the untrained eye would at first appear to be a star. if watched for approx. 5 min.
Headline #6: UFO Sighting in Ontario on 2017-08-21 14:28:00 – Object captured during solar eclipse viewing at 1/2500 shutter speed.
Synopsis: I was photographing total solar eclipse in toronto with a tobacco filter on the afternoon of august 21, 2017. i was trying to capture eclipse at different shutter speeds, and from different filters, and angles. i took several photographs in quick successions. after i was done, i was analyzing all my photographs at my desktop, i observed one object that was international space station i think. it was there in almost all my photographs.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</si>
  <si>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M9f9R7RGSkg</t>
  </si>
  <si>
    <t>2017 12 20</t>
  </si>
  <si>
    <t>https://youtu.be/luYuQKoQ1_g</t>
  </si>
  <si>
    <t>UFO Headline News   Tuesday December 19th, 2017</t>
  </si>
  <si>
    <t>Get the rest of the links here:
https://inceptionradionetwork.com/ufo-headline-news-12-19-17/
Here is the UFO Headline News for Tuesday December 19th, 2017
Headline #1: Glowing Auras and ‘Black Money’: The Pentagon’s Mysterious U.F.O. Program 
Synopsis: WASHINGTON — In the $600 billion annual Defense Department budgets, the $22 million spent on the Advanced Aerospace Threat Identification Program was almost impossible to find.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Tuesday December 19th, 2017 appeared first on Inception Radio Network | UFO &amp; Paranormal Talk Radio.</t>
  </si>
  <si>
    <t>luYuQKoQ1_g</t>
  </si>
  <si>
    <t>https://youtu.be/2gmjUM4ZnY4</t>
  </si>
  <si>
    <t>Paul &amp; Ben Eno   Freakish Monsters You Should Absolutely Avoid!</t>
  </si>
  <si>
    <t>Paul and Ben Eno tell us more about the freakish monsters that lurk in the woods at night and the reasons why we should absolutely avoid them at all cost. 
Download the Podcast here:
https://inceptionradionetwork.com/paul-ben-eno-freakish-monsters/
Freakish Monsters You Should Absolutely Avoid!
Tuesday, December 19th, 2017 at 9 pm ET, Kevin Cook of The Kevin Cook Show along with co-host Heidi Hollis return with paranormal adventurers Paul and Ben Eno to help us learn about the freakish monsters that lurk in the woods at night and the reasons why we should absolutely avoid them at all cost.
PAUL &amp; BEN ENO
Paul &amp; Ben Eno are best known as the father-son co-hosts of the CBS Radio and WOON 1240 Boston/Worcester/Providence Sunday destination show Behind the Paranormal, with an estimated three million listeners. They have nearly 60 years of combined experience as paranormal researchers and adventurers.
This is the second book they have written together. Paul was one of the first paranormal investigators of the early 1970s, beginning while he was studying for the priesthood. His early mentors included parapsychology pioneer Dr. Louisa Rhine, Fr. John J. Nicola S.J. (technical advisor for the film The Exorcist) and legendary, first-generation “ghost hunters” Ed &amp; Lorraine Warren. He graduated from two seminaries, but was expelled from a third because of his paranormal work with less than two years to go before ordination. He ended up as an award-winning New England journalist and the author of six books on the paranormal and two books on history.
Paul and his wife, Jackie, live in Woonsocket, Rhode Island. * Ben joined his dad’s adventures in 2005 at the age of 13, demonstrating some unique insights and, at 16, becoming the youngest syndicated broadcaster in America. Ben is a sound expert and a graduate of Emerson College in Boston with a degree in sound design and audio post-production. Ben and his wife, Marian, live in Hopedale, Massachusetts.
Listen to this interview &amp; catch up on all the other shows by joining our IRN Insider program!</t>
  </si>
  <si>
    <t>2gmjUM4ZnY4</t>
  </si>
  <si>
    <t>2017 12 18</t>
  </si>
  <si>
    <t>https://youtu.be/gL6M4z2OXGc</t>
  </si>
  <si>
    <t>UFO Headline News   Saturday Sunday December 16th &amp; 17th, 2017</t>
  </si>
  <si>
    <t>Get the rest of the links here:
https://inceptionradionetwork.com/ufo-headline-news-12-16-17/
Here is the UFO Headline News for Saturday/Sunday December 16th &amp; 17th, 2017
Headline #1: UFO Sighting in Tacloban City, Eastern Visayas on 2016-11-13 18:27:00 – Satellite
Synopsis: The satellite like object appears to revolve around the moon, in seconds
Headline #2: UFO Sighting in Toronto, Ontario on 2017-06-03 19:40:00 – Witnessed a grey cylinder slowly rotate counterclockwise while lying in a park in downtown toronto. i alerted the two people i was with and visually tracked the object to the ne.The object reflected light as it spun around.
Synopsis: the three of us were in a toronto park that overlooks the downtown core. i was lying on my back when directly above me i spotted a grey cylinder in the sky slowly revolving backwards .I pointed at the object with my arm and asked” what is that” to my friends and continued to visually track the object on its northward flight path.
Headline #3: UFO Sighting in Whitesboro, New York on 2016-08-20 17:14:00 – I spotted this dogbone object in my backyard. it appeared to be 2 white and black objects( possibly round or hexagonal ) connected together and tumbling while traveling in a straight line west .
Synopsis: I spotted this dogbone object in my backyard. it appeared to be 2 white and black objects( possibly round or hexagonal ) connected together and tumbling while traveling in a straight line west . i recorded footage with an iphone 6s plus at 1080p 60fps . i zoomed in digitally while viewing object straight with my naked eye. being so caught up in the excitement i forgot to zoom back and unknowingly ended up losing the sight of the object with my phone .
Headline #4: UFO Sighting in Vero Beach, Florida on 2017-03-19 18:54:00 – Strange lights in the sky
Synopsis: I was shooting still photography at a carnival, west of vero beach fl, a few miles west from the atlantic ocean. i captured 2 images that show unusual lights behind the foreground carnival equipment which was the actual target i was aiming at. the lights do not appear to be a camera related issue, such as dirt, reflection, lens or sensor aberration.
Headline #5: Sighting in Sunnyvale, California on 2017-03-12 12:03:00 – High altitude translucent orbs with video
Synopsis: I was on a walk on a sunny no cloud day. i was looking up at a telephone pole as in some cities we are getting public wi-fi, so i saw something on the telephone polo to check out.
Headline #6: UFO Sighting in Dollard-des-Ormeaux, Quebec on 2017-03-19 05:51:00 – One light orb then a small orb broke off than they were two the small orb lit up bright than it dimmed down
Synopsis: I was starting my work day, i do maintenance in the buildings i live in. when i went outside i happened to look up like always &amp; i saw what looked like a star but then it started moving then i took my cell phone &amp; began to record it. as i was watching the one orb a small orb broke off then as it was moving the small orb lit up bright then it dimmed down.
Headline #7: lAlien Encounter in Casa Grande, Arizona on 1995-08-31 15:20:00 – Man on the run with taken alien evidence was grabbed and put in a van.
Synopsis: I know this event happened a long time ago but it has always bothered me. i am sure somebody has wondered what happened to this gentleman. i want to tell the little tiny part of this story in effort to help solve a possible missing person situation. in case this man had never shown up anywhere again.
Headline #8: ET autopsy information revealed in Dr. Greer’s new book
Synopsis: The following anatomical information about grey ETs is from Dr. Steven Greer’s brand-new book “Unacknowledged – an expose of the world’s greatest secret.”  It is based on highly classified alien autopsy information.
Headline #9: There’s Someone Under the Bed
Synopsis: Sometimes the very short ghost stories are the best, and this tale, from Reddit via Buzzfeed, tells the story of a father putting his young son to bed:
Send Us a UFO News Tip!
Kno</t>
  </si>
  <si>
    <t>gL6M4z2OXGc</t>
  </si>
  <si>
    <t>2017 12 17</t>
  </si>
  <si>
    <t>https://youtu.be/eJlLiAHjnJE</t>
  </si>
  <si>
    <t xml:space="preserve">Silbury Hill   What's the Mystery Behind Stonehenge's Neighbor </t>
  </si>
  <si>
    <t>Mack Maloney's Military X-Files discuss the mysterious structure of Silbury Hill, drones, secrets of the Ouija Board, and woman who went to Mars.
Download the Podcast here:
https://inceptionradionetwork.com/mystery-silbury-hill/
The Mystery of Silbury Hill
Saturday, December 16th, 2017 at 9 pm ET, Mack Maloney, Juan-Juan of Mack Maloney’s Military X-Files talk with Ross Sharp about an enormous structure built near Stonehenge almost 5,000 years ago. Show security supervisor Willy Clubb reveals a disturbing love letter sent to Juan-Juan. Cindy Bailey Dove on the future of sports drones. Rock star Merrell Fankhauser on his new Hollywood connection. Switchblade Steve on a woman who went to Mars. Emily M on secrets of the Ouija Board. Special guest Barbara With calls in from Paris.
This is what we already know about Silbury Hill, so far!
Silbury Hill is a prehistoric artificial chalk mound near Avebury in the English county of Wiltshire. It is part of the Stonehenge, Avebury and Associated Sites UNESCO World Heritage Site. At 39.3 metres (129 ft) high, it is the tallest prehistoric man-made mound in Europe and one of the largest in the world; similar in size to some of the smaller Egyptian pyramids of the Giza Necropolis.
Silbury Hill is part of the complex of Neolithic monuments around Avebury, which includes the Avebury Ring and West Kennet Long Barrow. Its original purpose is still debated. Several other important Neolithic monuments in Wiltshire in the care of English Heritage, including the large henges at Marden and Stonehenge, may be culturally or functionally related to Avebury and Silbury.
Listen to this interview &amp; catch up on all the other shows by joining our IRN Insider program!</t>
  </si>
  <si>
    <t>eJlLiAHjnJE</t>
  </si>
  <si>
    <t>https://youtu.be/H5Jg2nLipHo</t>
  </si>
  <si>
    <t>Kathleen Marden &amp; Stanton Friedman   The True Roswell UFO Story and New Thoughts On Our Governm</t>
  </si>
  <si>
    <t>Kathleen Marden and Stanton Friedman discuss the greatest case for proving the existence of extraterrestrial visitation: the Roswell, New Mexico UFO crash!
Download the Podcast here:
https://inceptionradionetwork.com/kathleen-marden-stanton-friedman-roswell/
The True Roswell UFO Story and New Thoughts On Our Government’s Cover-ups!
Saturday, December 16th, 2017 at 11 pm ET, Join Paranormal Now’s host Alan B. Smith as he welcomes both Kathleen Marden and Stanton Friedman, co-authors of Fact, Fiction &amp; Flying Saucers, to discuss the greatest case for proving the existence of extraterrestrial visitation: the Roswell, New Mexico UFO crash! Kathleen and Stanton take us back in time to re-experience what really happened on that fateful day. As they tell the story and explain the evidence to prove it all true, they also share fresh insights on how the conspiracy works. In tandem, they also share their personal perspectives on how our society differs from the days of post-war 1947 and the challenges of keeping a lock down on military and government personnel. Stanton explains what he thinks is the great significance about this case, which is not always quite perceived. And Kathleen, being the niece of the well known abductees, Betty and Barney Hill, tells us what Betty Hill had thought about the Roswell case. These two well respected ufology researchers (and closest real life version of The X-Files’ Scully and Mulder) really take it all the way home with their enlightening partnership.</t>
  </si>
  <si>
    <t>H5Jg2nLipHo</t>
  </si>
  <si>
    <t>2017 12 16</t>
  </si>
  <si>
    <t>https://youtu.be/CoQwwvX9MDw</t>
  </si>
  <si>
    <t>Paranormal Blender Ep. 7   Season Wrap-up of Aliens, Ghosts, &amp; Cryptids</t>
  </si>
  <si>
    <t>Kevin and Jennifer Malek serves up a seventh episode of Paranormal Blender mashed with the paranormal, supernatural, and ultra-bizzare news and hot topics.
Season Wrap-up of Cryptids, Ghost, and Aliens
Friday, December 15th, 2017 at 11 pm ET, Paraversal Universe Radio’s au courant couple of the para-weird, Kevin and Jennifer Malek for their Season Finale of Paranormal Blender. The crew will be reviewing some paranormal, supernatural, fortean, esoteric, and ultra-bizzare reports from this past year (2017).
Joining them for analysis are fellow Northern Wisconsin Paranormal Society Ltd members Ufologist Mike MJ Lucas &amp; Cryptozoologist/Shaman Donald Young.
So What’s in a Paranormal Blender?
By definition, a supernatural or paranormal phenomenon is an event that defies explanation in terms of the typical human experience. In other words, it is something that science can’t explain; at least not yet. Examples of paranormal phenomena include ghosts, cryptids, telekinesis, and other forms of psychic powers or supernatural entities.
List of Paranormal Phenomena
There are myriad experiences that fall within the realm of the paranormal. Here are a few broad categories to give you an overview of just how much “supernatural” activity is reported around the globe.
Download the Podcast here:
https://inceptionradionetwork.com/paranormal-blender-ep-7/</t>
  </si>
  <si>
    <t>CoQwwvX9MDw</t>
  </si>
  <si>
    <t>https://youtu.be/37_kNxYyn1M</t>
  </si>
  <si>
    <t>Grant Cameron &amp; Melinda Leslie   Charlie Red Star &amp; Military Black-Ops</t>
  </si>
  <si>
    <t>Grant Cameron tells the story of Canada's Charlie Red Star UFO Flap and Melinda Leslie sheds light on the government's harassment of Alien abductees.
Canada’s Biggest UFO Flap &amp; Covert Military Black-Ops
Wednesday, December 13th, 2017 at 11 pm ET, the genial prolocutor and voice of California MUFON Radio, Lorien Fenton invites Grant Cameron to tell the incredible story of Canada’s two-year nightly viewings of an unidentified object known as Charlie Red Star.
Later in the show, Lorien asks Melinda Leslie to shed light on the government agency’s involvement in UFO abduction cases and their harassment and intimidation of alien abductees.
GRANT CAMERON
Grant Cameron is well known for his in-depth research in ufology and the study of U.S. Presidents’ remarks on the subject of reported unknown objects making aerial appearances all over the world. He first became involved in the UFO phenomena in May 1975 with personal sightings of an object in Carman, Manitoba, Canada, which locally became known as Charlie Red Star.
Cameron said that one of the highlights of the research was the chance to question Vice-President Dick Chaney on his knowledge of the subject. Another exceptional event was the release of 1,000 pages of UFO documents from the Clinton administration, many of which are recorded on The Presidents UFO Website.
MELINDA LESLIE
Melinda Leslie was the Founder, Director, and Producer of the Orange County Coast-to-Coast AM Chat Club lecture series and for nine years she hosted over one hundred monthly speakers. Her speakers included the most prominent names in UFO research, alternative and new approaches to science, hidden human history, and other various related subjects. Melinda was the Associate Producer of both the San Francisco and Los Angeles 1994 and 1995 UFO Expo West conferences. She also assisted in producing and International UFO Congress, and the Mt. Shasta Convergence Conference.
Download the Podcast here:
https://inceptionradionetwork.com/grant-cameron-melinda-leslie/
Listen to this interview &amp; catch up on all the other shows by joining our IRN Insider program!</t>
  </si>
  <si>
    <t>37_kNxYyn1M</t>
  </si>
  <si>
    <t>https://youtu.be/lxz83YkAuSQ</t>
  </si>
  <si>
    <t>Dave Truman   Secrets of the Ancient Incas and Lost Civilizations</t>
  </si>
  <si>
    <t>Researcher Dave Truman takes us on a journey for the lost secrets of the Andes, the Incas, and the geomantic history of South America.
Secrets of the Ancient Incas and Lost Civilizations
Thursday, December 14th, 2017 at 10:30 pm ET, join the resolute seeker of truth, René Barnett of NightVision Radio as invites explorer Dave Truman to take us on a journey for the lost secrets of the Andes and the geomantic history of South America.
Has Dave found evidence of an advanced civilization of extreme antiquity–possibly pre-pleistocene era 2.6 million years ago? What did the ancient shamans know that we don’t?
DAVE TRUMAN
Dave Truman is a writer, researcher and traveller, who divides his time between South America and the Wirral Peninsula in England. In the past, he has worked as a lecturer and civil servant, but more recently organised the highly successful Beyond Knowledge Conferences in Liverpool, England in 2008 and 2009.
He has written articles for Cort Lindahl’s True History Journal on South American geomancy, has appeared as a guest on Sweden’s Red Ice Radio and was a speaker the North of England’s Mysterious Earth Conference in 2014. Dave’s other interests include geopolitics, and in pursuit of this, he has written articles for the Los Angeles based on line publication End the Lie. His contributions provided a critique of the influence of globalisation on contemporary Latin America and its politicians.
Over the last four years, he has been doing research for his forthcoming book, to which he has given the working title, Lost Science in the Andes: understanding the minds that shaped the great civilisation of the Ice Age. The article he has written for Ancient Explorers captures but a small part of this engaging and paradigm challenging investigation. – Facebook Page
How Big are the Andes?
The Andes or Andean Mountains (Spanish: Cordillera de los Andes) are the longest continental mountain range in the world. They form a continuous highland along the western edge of South America. This range is about 7,000 km (4,300 mi) long, about 200 to 700 km (120 to 430 mi) wide (widest between 18° south and 20° south latitude), and of an average height of about 4,000 m (13,000 ft). The Andes extend from north to south through seven South American countries: Venezuela, Colombia, Ecuador, Peru, Bolivia, Argentina and Chile.
Along their length, the Andes are split into several ranges, which are separated by intermediate depressions. The Andes are the location of several high plateaus – some of which host major cities such as Quito, Bogotá, Arequipa, Medellín, Sucre, Mérida and La Paz. The Altiplano plateau is the world’s second-highest after the Tibetan plateau. These ranges are in turn grouped into three major divisions based on climate: the Tropical Andes, the Dry Andes, and the Wet Andes.
Download the Podcast here:
https://inceptionradionetwork.com/dave-truman-incas/
Listen to this interview &amp; catch up on all the other shows by joining our IRN Insider program!</t>
  </si>
  <si>
    <t>lxz83YkAuSQ</t>
  </si>
  <si>
    <t>https://youtu.be/sy2TE_upVG8</t>
  </si>
  <si>
    <t>UFO Headline News   Friday December 15th, 2017</t>
  </si>
  <si>
    <t>Get the rest of the links here:
https://inceptionradionetwork.com/ufo-headline-news-friday-12-15-2017/
Here is the UFO Headline News for Friday December 15th, 2017
Headline #1: UFO Sighting in Vallejo, California on 2017-06-15 21:20:00 – While driving home at night i observed this huge flying object traveling towards the freeway. drivers in front of me and to the side were slowing down to watch it. a few minutes later its lights went out and it seemed to disappear.
Synopsis: I was driving home at night on i-80 in vallejo and i couldn’t help but notice a huge aircraft flying slowly to the right of the freeway. it seemed to be coming towards the freeway. the blinking lights caught my attention at first and i noticed how large it was and that it was flying very low and very slow. at first i thought it was an airplane in trouble and that it was going to try to land (?) on the freeway. but as i watched i noticed that it was much, much larger than an airplane and although i couldn’t make out its shape, i could see an outline. it had blinking lights that seemed to be coming towards the freeway.
Headline #2: UFO Sighting in Austin, Texas on 2017-06-01 18:35:00 – I woke up from a nap , felt inclined to shoot video of sun reflecting off lake tarvis
Synopsis: I awoke suddenly from a nap, strangely still groggy i felt i need to take a video shot of the sun and it’s reflection over the lake travis. being a retired professional vidographer i normaly would have planned out a hooby shoot better.
Headline #3: UFO Sighting in Morris, Minnesota on 2017-06-15 22:38:00 – Object traveled in ssw nne direction eventually faded from view. no iss flybys. no sound, but object was far away.
Synopsis: Observed moving object travelling ssw to nne direction at steady speed, faster than jet airliner, similar in speed to iss. traveled in straight line path appx 20 to 25 degrees above horizon. observed object for appx 20 to 30 seconds. object appeared to be similar to iss, o bliking lights. object travelled appx twice the speed of commercial jet airliner.
Headline #4: UFO Sighting in Stratford, Ontario on 2017-06-15 12:30:00 – A black box like object that was wobbling and slowly rising
Synopsis: I was on a path just off maple ave walking to lunch with 3 friends when out of my peripheral vision i noticed a black box i brought it to the attention of my friends and they were seeing it as well at the point we first noticed it it was just hovering but then as we sat there to stare it started a wobbling and slowly ascending i kept a steady rate of speed until it got to small to see.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</si>
  <si>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sy2TE_upVG8</t>
  </si>
  <si>
    <t>2017 12 14</t>
  </si>
  <si>
    <t>https://youtu.be/7aGSaHU6xZY</t>
  </si>
  <si>
    <t>UFO Headline News   Wednesday December 13th, 2017</t>
  </si>
  <si>
    <t>Get the rest of the links here:
https://inceptionradionetwork.com/ufo-headline-news-12-13-17/
Here is the UFO Headline News for Wednesday December 13th, 2017
Headline #1: Sighting in Las Vegas, Nevada on 2013-04-21 00:00:00 – Multi-level craft that seemed to gradually appear that was v shaped with no wings then gradually disappeared as if it was clocking.
Synopsis: This event occurred in april 2013 at approximately 2 pm. total duration of event was about 15 to 20 seconds. while traveling south on south durango toward blue diamond i was stopped due to road construction and a red light on pebble avenue. my attention was drawn to the sky as i thought a commercial aircraft was making an approach to land at las vegas airport. the sky was clear in the area but scattered clouds were around.
Headline #2: Sighting in Egg Harbor City, New Jersey on 2017-09-06 13:30:00 – Saw a small orb while driving
Synopsis: Had just left my driveway heading towards indian cabin rd when i observed an orb the approximate size of a large cantaloupe coming down the street towards me and level to my car. it appeared translucent and there appeared to be something in it. i thought i might have hit it or maybe it went around me. i looked in my rear view mirror and saw nothing and did not stop as i was in a hurry. i live in a wooded area
Headline #3: Sighting in Bristol, Connecticut on 2017-10-27 15:30:00 – i almost gave up filling this out just look at the picture
Synopsis: Oh my god i’ve never filled out such an aggravating form.Just call me if you want to know more
Headline #4: UFO Sighting in Oak Lawn, Illinois on 2010-06-13 21:00:00 – Noticed orange light hovering out in back yard then couple days later seen orange light again
Synopsis: On that evening went out to back yard to smoke then noticed round orange glowing orb in sky after minute or so i went back in house to inform family and grabbed recorder went out back with family and light was gone, while telling family of what i had seen a orange orb,
Headline #5: Sighting in Boulder Creek, California on 2017-10-29 15:44:00 – Was looking at a plane in the sky, when i noticed further up in the sky what at first appeared to be a stationary object i thought it my be venus, then it slowly move in a westerly arch shape south
Synopsis: Was outside setting up my new telescope looking for a clear area to point it, i saw a plane coming in from the northwest when i noticed a silver object in the sky, it seemed to be twice as high as the passenger airplane passing at the time. i watched it in comparison with the east bound plane and it seemed to be stationary.
Headline #6: Sighting in Airdrie, Alberta on 2016-05-01 19:00:00 – A massive craft floated almost directly over bonnie and I.
Synopsis: Bonnie and i were out for a drive. about 1.5 kms north of airdrie (30 kms from calgary). we had pulled off to side of the road to talk. bonnie noticed 3 lights in a triangular shape out the front window.(to the north) at first we assumed it to be a helicopter coming straight towards us. it just didn’t seem right though.
Headline #7: http://www.skyshipsovercashiers.com/testimonies.htm#work
Synopsis: I was driving to work at 5:30 on a cold winter morning in February or March 1996. It was mostly dark with only a vague dawn light when I saw the general outline of a huge object on a hill about a half mile away.  It was like seeing a Walmart building where nothing exists even to this day except trees.  It was tilted 5-10 degrees off horizontal following the contour of the hill.
Headline #8: The night the UFO talked back
Synopsis: One summer evening, I had this inexplicable urge to drive up on the Blue Ridge Parkway.  I enjoy the solitude up there but it’s not something I’d normally do at night.  The urge was strong though, so I took my old pit bull dog and got on the parkway at the entrance between Waynesville and Sylva, North Carolina.
Headline #9: Why do Bigfoot take and then return gifts?
Synopsis: We’ve been leaving a variety of food at an isolated spot in Bigfo</t>
  </si>
  <si>
    <t>7aGSaHU6xZY</t>
  </si>
  <si>
    <t>https://youtu.be/fPAvreWrUVA</t>
  </si>
  <si>
    <t>Supernatural Girlz Radio   Zohara Hieronimus</t>
  </si>
  <si>
    <t>Powers and Wisdom of Sacred White Spirit Animals
Wednesday, December 13th, 2017 at 7:30 pm ET, join Supernatural Girlz host Patricia Baker and co-host PK as they invites author Zohara Hieronimus to share her knowledge of White Spirit Animals in spiritual traditions and prophecy from around the globe.
All-white animals are held sacred by many indigenous cultures and offer wisdom to those who will listen. They call to us to listen to all things sacred.
ZOHARA HIERONIMUS
Zohara Hieronimus | Powers and Wisdom of Sacred White Spirit Animals
J. Zohara Meyerhoff Hieronimus, D.H.L., is an award-winning radio broadcaster, social justice and environmental activist, and professional artist. She founded the Ruscombe Mansion Community Health Center in Baltimore in 1984. She hosted the national radio program Future Talk until 2008 and cohosts 21st Century Radio with her husband, Robert Hieronimus. The author of several books, she lives in Owings Mills, Maryland.
White Spirit Animals: Prophets of Change
White Spirit Animals: Prophets of Change by Zohara Hieronimus
Explores the powers and wisdom of sacred White Spirit Animals
• Looks in-depth at the lessons of the major White Spirit Animals: the White Bear, White Lion, White Elephant, White Wolf, and White Buffalo
• Explains how to use shamanic dreaming and trans-species telepathy to communicate with these great spiritual teachers
• Reveals how White Spirit Animals are calling humanity to restore balance, respect, reverence, and honor to protect our animal kin, ourselves, and the earth
Beautiful rarities of nature, all-white animals are held sacred by many indigenous cultures and offer deep wisdom to all who will listen. In addition to the White Buffalo, there are other revered white animals, such as the White Wolf, White Lion, White Elephant, and White Bear. Each of these White Spirit Animals belongs to a species at the apex of their ecosystem, meaning the environment in which they live will unravel without them. Speaking through ancient and modern prophecy and the many humans who communicate with them, these White Spirit Animals are urgently calling to humanity to restore balance and protect our animal kin, ourselves, and the earth.
Combining sacred elder lore, science, and her own telepathic dreams, Zohara Hieronimus looks at the special role played by White Spirit Animals in spiritual traditions and prophecy around the globe, where they are seen as guardians of animal wisdom, each with a special purpose and gift. She reveals how they have collaborated with humanity since the last ice age, inspiring spiritual practices and conferring shamanistic powers, and are considered the stewards of the great spiritual transformations that occur during transitional times. Sharing the waking vision of White Spirit Animals that called her to write this book, and their message of CPR for the earth--conservation, preservation, and restoration--she explains how to use shamanic dreaming and trans-species telepathy to communicate with these great spiritual teachers. Exploring each one of the major White Spirit Animals--White Buffalo, White Lion, White Elephant, White Wolf, and White Spirit Bear--and the cultures in which they are honored, the author shows, for example, how the White Buffalo is called a harbinger of peace and abundance by many Native American tribes and the White Bear, the great earth healer, teaches us about nurturance and patience.
As a bridge between the spiritual and physical worlds, between humans and animals, White Spirit Animals are calling us to open our hearts to the wild, to the sacredness of the wind, the water, the earth, and dream a new world into being to heal our own personal and collective wounds and restore the earth to balance. 
*****
Join forces with IRN and dig deeper.
https://irn.bz/InsiderClub</t>
  </si>
  <si>
    <t>fPAvreWrUVA</t>
  </si>
  <si>
    <t>2017 12 13</t>
  </si>
  <si>
    <t>https://youtu.be/ng_NIltD7Uo</t>
  </si>
  <si>
    <t>John DeSouza   Clear-Hearers Reveal the New Voice of the Paranormal</t>
  </si>
  <si>
    <t>John DeSouza shares how Clear-Hearers tells the true story of visitation and messages from an incredibly powerful source.
Clear-Hearers Reveal the New Voice of the Paranormal
Monday, December 11th, 2017 at 6 pm ET, Keith Anthony Blanchard of Center of Light Radio invites John DeSouza to share how Clear-Hearers tells the true story of visitation and messages from an incredibly powerful source.
JOHN DESOUZA
John DeSouza was an FBI Special Agent working Counter-Terrorism and Violent Crimes for over 25 years. He was also an attorney and maintained a Top Secret security clearance during his time in the U.S. government. Known as the X-man, he collected the true life X-FILES that he shares now in his books … THE PARA-INVESTIGATORS and THE EXTRA-DIMENSIONALS.
John DeSouza suggests that most of the assumptions we have had in ufology for the last sixty years have been wrong. In his presentation: THE UNTHINKABLE IN UFOLOGY, here are just a few of the revelations . . .
John DeSouza will reveal three (3) authentic UFO cases ON VIDEO that he personally knows are Non-Terrestrial genuine cases…(The Roswell Crash is NOT one of these)
Roswell New Mexico UFO crash and coverup was a double trick staged by Extra-Dimensionals and the Elite Powers In Control…(Smoking Gun Document)
DISCLOSURE ISN’T a real hope...its a red herring meant to lead us into a brick - www.johntamabooks.com
Clear-Hearers
The Clear-Hearers is the story of an investigation. It is the true story of visitation and messages from an incredibly powerful source. It recounts the author’s lifelong investigation into the identity of the Great Voice and it depicts the struggles of many Clear-Hearers—historical figures who experienced the Great Voice throughout their lives.
Yet, it becomes clear that the reality of the Great Voice will never be revealed by leaders of society but only by Clear-Hearers who live alongside us every day. By letting go of the pat answers that give people comfort (that the Great Voice is God, the angels or the spirits of the dead) we can move forward together and root out the true identity of that Great Voice. Once that truth is unfolded, there will be a new voice in the paranormal, one that has been there all along. - Get the Book!
*****
Join forces with IRN and dig deeper.
https://irn.bz/InsiderClub</t>
  </si>
  <si>
    <t>ng_NIltD7Uo</t>
  </si>
  <si>
    <t>https://youtu.be/Xo3wFK9Ag8Q</t>
  </si>
  <si>
    <t>UFO Headline News   Tuesday December 12th, 2017</t>
  </si>
  <si>
    <t>Get the rest of the links here:
https://inceptionradionetwork.com/ufo-headline-news-12-12-17/
Here is the UFO Headline News for Tuesday December 12th, 2017
Headline #1: UFO Sighting in Dortmund, Nordrhein-Westfalen on 2017-10-29 20:15:00 – Bright light object star-/satellite-like fading out, bright as polar star
Synopsis: i was outside of the house to dumb the trash into the waste container. ~8pm 2. i looked above to the dark sky und looked at the stars. 3. when i first noticed the object i thought it was a star, it was bright as the polar star. then i realized, that it moved and thought, it could be a satellite or the iss. there was no blinking, so i knew it was no airplane.
Headline #2: Sighting in Birmingham, England on 1993-10-14 00:00:00 – I was 12 or 13 at the time. i didn’t really even bother me at the time just seemed cool. but it bothers me now! i saw a gold cigar with whitish windows just drifting along. not a blimp i know a blimp.
Synopsis: I was around 12-13 years old this was about 20 years ago. i was walking down a small side street with a another kid my age sadly i don’t remember his name but it was not just us that saw we called to other friends playing and said to them look at what we were looking at. i don’t remember who saw it first. but i remember exactly where i was.
Headline #3: UFO Sighting in Waiaro (6km SE from place, on 2017-04-09 10:00:00 – One silver orb seen then other craft captured unknowingly on slr camera
Synopsis: I was filming/scouting for footage for my documentary on my interactions with new zealand’s bigfoot. i had been driving along. port jackson road searching for nice panoramas to film with the mt. moehau range in the background. i pulled over a location by farmland next to port jackson road. i had some of my cameras out. i was looking at the mountainous scenery when i saw what looked like a silver orb like object near the mountain range but this only remained visually for about 3 secs or so before fading away.
Headline #4: Black Triangle Sighting in Oklahoma on 2015-02-03 21:00:00 – Game 6 of thunder vs warriors
Synopsis: Triangle big ufo with no noise
Headline #5: Black Triangle Sighting in Parksville, British Columbia on 2016-03-25 19:33:00 – 5 or 6 trangular lights turned 90 degrees hovered directly above broke up sped away
Synopsis: I am from a scientific background studied engineering in university and never believed in ufo’s but i cannot deny what i saw. it was 5 changing to 4 bright lights in a triangular shape. i was near the beach in an rv park and it moved slowly in a straight line to the east of me, made a sharp 90 degree turn and proceeded to a position directly overhead where it stopped. it did not move for a few minutes then proceeded back to its original path.
Headline #6: UFO Sighting in California on 2017-10-01 00:00:00 – The object teleprted in front of me
Synopsis: I was out in front of my house and i saw o space ship teleport in front me zig zag and left quickly
Headline #7: HOW TO STOP AN ALIEN ABDUCTION
Synopsis: Joe Jordan (R) is the MUFON (Mutual UFO Network) State Section Director for Brevard County, FL known as Florida’s Space Coast.  He also is president and co-founder of the CE4 Research Group which focuses on documenting and halting alien abductions.
Headline #8: Sasquatch befriends woman
Synopsis: Kelly Lapseritis (L) loves being outdoors in nature and follows the ways of the Native American people.  She also is intuitive, clairvoyant and able to communicate with souls from other worlds, dimensions and levels of consciousness – angels, extraterrestrials and Sasquatch.
Headline #9: Teacher reports Bigfoot screams and wood knocking
Synopsis: Sometimes hair-raising Bigfoot screams rip through the quiet woods of Cherokee County, NC according to a teacher in that area.  Before he would tell us more, he asked us not to use his real name.  He said there were a lot of conservative people in the county who would quickly label him “crazy.”
Send Us a UFO News Tip!
Know of a possible UFO News story</t>
  </si>
  <si>
    <t>Xo3wFK9Ag8Q</t>
  </si>
  <si>
    <t>2017 12 12</t>
  </si>
  <si>
    <t>https://youtu.be/ntrOw8QL3P8</t>
  </si>
  <si>
    <t>UFO Headline News   Monday December 11th, 2017</t>
  </si>
  <si>
    <t>Get the rest of the links here:
https://inceptionradionetwork.com/ufo-headline-news-12-11-17/
Here is the UFO Headline News for Monday December 11th, 2017
Headline #1: UFO Sighting in O’Fallon, Missouri on 2017-10-20 19:56:00 – Pulsating lights hovering with star like objects flying near it then disappering.
Synopsis: I was sitting on my porch having a cigarette when i notice a military jet flying low and slow over my cul-de-sac. curious i watched for a second wondering why it was flying so slow and low. as i watch it pass the treeline behind my neighbors house, i noticed a pulsating light in the distance where the jet was heading perpendicular to the pulsating lights.
Headline #2: UFO Sighting in Harrisburg, Pennsylvania on 2017-10-27 00:00:00 – Saw multiple craft types prob 40+ 15-20 were trb3? triangle human likely. others unknown. sightings confirmed in days after as well
Synopsis: Oct 27 2017 after midnight i was in my back yard. seen 4 craft glowing white with occasional red, blue lights blinking. not planes. at times they hovered, and moved about in all different directions. my girlfriend seen pretty much everything i seen. against her pleas for me not to i attempted to signal one of the craft with a light and asked it(thinking it could maybe hear me) if it wanted to make contact with me.
Headline #3: UFO Sighting in Annada, Missouri on 2017-10-28 21:22:00 – Traditional circular looking ufo that you would see on e.T., bright white lights all the way around, hovering
Synopsis: My family and i were at a hunt club over the weekend, fishing. i dont want to disclose the name for fear of them getting mad. we stayed at a house on the property in a town called annada, which is approx 15 mins away from the clubhouse. the house sits in the middle of farmland/hunting ground and stands alone. this is the duck house and is primarily used for duck hunters. on saturday night i was standing out on the deck looking east at the sky. right above the tree line (about a mile away) there was a very large ufo hovering. it stayed in one spot for a good 10 mins.
Headline #4: UFO Sighting in Gaylesville, Alabama on 2017-10-29 19:30:00 – 10-20 very fast moving lights,star heights, see them every night
Synopsis: Me and many other people watch these objects every night, i’m starting to think i have the most active ufo sight on earth. we usually see 20 plus a night. these objects fly as high as the stars, and can do some crazy movements and unreal speeds. they seem to be coming from a portal right above my house
Headline #5: Man saw two Nordic ETs at Mayan ruins
Synopsis: Michael Johnson has been surfing since he was 10 years old and his passion for riding the waves has taken him to the shores of many countries.
In the 1980s, when he and a friend were on the coast of Belize, they decided to travel inland to visit the Mayan ruins at Tikal, Guatemala.  They experienced so much more than they ever expected.
Headline #6: Bigfoot make soap and bathe – honestly!
Synopsis: Bigfoot are known for their foul, pungent odor so people assume they simply are dirty and smelly creatures.  However, researchers say the smell is deliberately released to repel people who get too close, a bit like a skunk. Whatever the case, one Bigfoot experiencer says Bigfoot actually make soap and bathe.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</si>
  <si>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ntrOw8QL3P8</t>
  </si>
  <si>
    <t>2017 12 11</t>
  </si>
  <si>
    <t>https://youtu.be/QH2FMD1foOU</t>
  </si>
  <si>
    <t>Jualt Christos   Renowned Shaman Strips Down the Metaphysical World</t>
  </si>
  <si>
    <t>Iroquois Shaman and Author Jualt Christos shares his amazing books and all things metaphysical, paranormal, and much more..
Renowned Shaman Strips Down the Metaphysical World
Friday, December 8th, 2017 at 11 pm ET, Paraversal Universe Radio’s au courant couple of the para-weird, Kevin and Jennifer Malek as they welcome back one of our favorite guests from years past, Iroquois Shaman &amp; Author Jualt Christos, as we discuss his amazing books and all things metaphysical.
JUALT CHRISTOS
Jualt Christos has been known as a journalist, psychic, spiritualist, artist, and metaphysician, among other things. This book is part of his life, which he shares from a hope that others can find things to help them smile, or of real world use to them.
The Life of Christos, Book One: by Jualt Christos
An autobiography of the life of Jualt R Christos, shaman, psychic, spiritualist, for those with interest in history, religion, metaphysics, weather modification, paranormal things, basic issues of life common to all, philosophy…
This is a journey through realms of human belief, as well as through the nitty-gritty aspects of human realities common to all. As a child, Jualt was ‘touched’ by ‘God’, and asked to go forth into our world. Jualt has done so, and The Life of Christos series is a journal of Jualt’s interactions with people and events that have actually occurred. – Get the Book!
Download the Podcast here:
https://inceptionradionetwork.com/jualt-christos-shaman/
Listen to this interview &amp; catch up on all the other shows by joining our IRN Insider program!</t>
  </si>
  <si>
    <t>QH2FMD1foOU</t>
  </si>
  <si>
    <t>https://youtu.be/dhqNDGIVLrQ</t>
  </si>
  <si>
    <t>UFO Headline News   SaturdaySunday December 9th &amp; 10th 2017</t>
  </si>
  <si>
    <t>Get the rest of the links here:
https://inceptionradionetwork.com/ufo-headline-news-12-09-17/
Here is the UFO Headline News for Saturday/Sunday December 9th &amp; 10th 2017
Headline #1:  UFO Sighting in Almond, Wisconsin on 2017-10-22 18:02:00 – Was taking pics of sunset. it was too bright to see by sun with naked eye.Saw when looking at pics.
Synopsis: My mother was taking pictures of the sunset looking over a field near her house.The sun was very bright.To bright to look directly into. when she was looking at the pictures she had taken she was shocked.I also witnessed a similar object in that area many years before.
Headline #2: UFO Sighting in Cascade, Iowa on 2017-11-30 18:55:00 – Dumbbell shaped object with flashing lights moved in steady path from n to w
Synopsis: On november 30th at around 6:55 p.M.(cst)a dumbbell-shaped object with flashing lights moved over the witness’ apartment at unknown altitude. a second object with flashing lights also appeared briefly. the witness took video of the objects for a duration of about twenty minutes. the witness contacted this investigator directly and asked me to file this report for her.
Headline #3: UFO Sighting in Cagayan de Oro, Northern Mindanao on 2017-12-05 19:18:00 – Ufo with very bright lights seen in cagayan de oro city
Synopsis: It was december 5, 2017 around 7:15pm, i was at home charging my phone when i saw a strange light by the window, i thought it’s an airplane but it looked odd because the lights were very bright and is in different colors. i noticed it because the lights coming from it were very bright.
Headline #4: O Sighting in Auburndale, Florida on 2017-12-05 18:45:00 – Lit up suddenly on downward trajectory. thought i was witnessing jetliner crash. big, bright, and close. lights disappeared before reaching ground/horizon.
Synopsis: I was working on laptop on my patio around 6:45 when i caught a glimpse of something very large and very bright in my peripheral vision. it had multiple bight yellow-orange lights, maybe 6 or 8. it was heading in a downward type trajectory and appeared to be at least as big as the biggest jetliners ( 767 etc).
Headline #5: Sighting in Macomb, Michigan on 1992-07-31 00:00:00 – Six white lights. hovered 30′ above a bridge with a vehicle under it. casually flew away and descended further into a forest.
Synopsis: I was in my living room preparing to head to my friends house across the street to spend the night. my friend was with me in the living room but went outside before me. i heard him frantically calling my name and to “get my ass out here”. when i left my house he was about 200′ away at the entrance to our subdivision. i ran to him. he pointed at the craft and said “don’t ever forget this.
Headline #6: UFO Sighting in Denton, Texas on 2017-11-30 23:01:00 – Saw this while videoing full moon. filmed it for 37 seconds. object flew erratically and pulsed different colors
Synopsis: I was out videoing the full moon as i have documented several unidentified objects over the last 2 years while videoing. out of the corner of my eye, i saw an unusual flashing light pulsing different colors. it was very small in the night sky so no idea how big it was but could see it change colors with my naked eye.
Headline #7: Little People talk about God, religion and ETs
Synopsis: While at his Eastern Tennessee property, Zander told us what the Little People have said about the Creator, religion and Extraterrestrials (ETs). Before getting into those subjects, he explained, “The Little People are not 100 percent in our realm.  They also see things that occur in other realms and know what’s going on around the world and in our galaxy.”
Headline #8: Little People tunnels found under Sylva, NC theatre
Synopsis: Sometimes emails pile up and are forgotten but, thank goodness, not erased.  This one from Wes Hill should have been posted long ago.
Headline #9: Baby Bigfoot found abandoned in swamp
Synopsis: AVONDALE, La.–A woman claims she helped raise a Bigfoot between the years 1964 and 1972.</t>
  </si>
  <si>
    <t>dhqNDGIVLrQ</t>
  </si>
  <si>
    <t>https://youtu.be/h_PJtjcrziM</t>
  </si>
  <si>
    <t>Kenneth &amp; Farah Deel   Religious Demonologists Takes on Evil Hauntings</t>
  </si>
  <si>
    <t>Kenneth and Farah Rose Deel help us rationalize and fight hauntings, demonic infestation, oppression and possession, as well as Spiritual Warfare.
Religious Demonologists Demonstrate how to Close a Case on Evil Hauntings
Friday, December 8th, 2017 at 9 pm ET, the spirited and jocular Heidi Hollis of Heidi Hollis – The Outlander invites Kenneth and Farah Rose Deel to help us rationalize and fight hauntings, demonic infestation, oppression and possession, as well as Spiritual Warfare.
KENNETH &amp; FARAH ROSE DEEL
Third order Franciscans, Roman Catholic Spiritual Warfare Counselors, field investigators, what the mainstream know as “Demonologists”. They are A rare Husband and Wife team in the trenches of the Paranormal /“Spiritual Warfare” investigations, healing &amp; liberation.
With a combined 80+ years actual experience and studies related to Ghost and Demonic hauntings, possessions… “Cradle Roman Catholics”, trained “Catechists”, currently they are working under the authority of the RCC as a special “Healing Ministry” in “Spiritual warfare”, as Counselors, field investigators, and “Demonologists”.
They are also providing education of Clergy and Laity, in public and private forums and venues on these related topics, in Lectures, books, Course-ware, and multi-media presentations. Which includes up to a higher level education on related topics and testimony from personal experiences.
Kenneth Currently has five books published which includes: “The Catholic Demonologist Handbook”, and their more recently published books including a non-denomination edition: “The Christian Demonologist Handbook” and a companion study guide “Catholic Demonologist workbook and study guide” and the “Haunting Self Help Guidebook” in which Ken’s wife Farah has Edited co-authored.
Haunting Self Help Guidebook by Kenneth &amp; Farah Rose Deel
When it comes to the supernatural realms of ‘ghosts’ and ‘demons’, there is a glut of misinformation on the airwaves and in the mainstream. With all the television shows, movies, radio and other sources of media, it can all be very confusing.
Listen to this interview &amp; catch up on all the other shows by joining our IRN Insider program! - https://irn.bz/InsiderClub</t>
  </si>
  <si>
    <t>h_PJtjcrziM</t>
  </si>
  <si>
    <t>https://youtu.be/Cz1L71li6g0</t>
  </si>
  <si>
    <t>The Trillion Dollar Mistake   U.S. Military Builds an Airplane that Can't Fly</t>
  </si>
  <si>
    <t>Mack Maloney's Military X-Files discuss America's trillion dollar jet that doesn't fly, the mysterious town of Ong's Hat, and making contact with aliens.
The Trillion Dollar Mistake Revisited
Saturday, December 9th, 2017 at 9 pm ET, Mack Maloney, Juan-Juan of Mack Maloney’s Military X-Files talk about America’s latest jet fighter, the F-35 Lightning II and how some say US taxpayers paid more than $1 trillion for a plane that doesn’t fly. Also, Juan-Juan reports on the mysterious town of Ong’s Hat, New Jersey and Switchblade Steve Ward tells the story of a top official in the RAF making contact with aliens.
The U.S. Military’s Pricey F-35 Jet Figher
The Lockheed Martin F-35 Lightning II is a family of single-seat, single-engine, all-weather stealth multirole fighters. The fifth-generation combat aircraft is designed to perform ground attack and air superiority missions. 
Download the Podcast here:
https://inceptionradionetwork.com/trillion-dollar-mistake/
Listen to this interview &amp; catch up on all the other shows by joining our IRN Insider program!</t>
  </si>
  <si>
    <t>Cz1L71li6g0</t>
  </si>
  <si>
    <t>https://youtu.be/DOt0E6mp0CI</t>
  </si>
  <si>
    <t>Kevin Randle   The Lonnie Zamora UFO Landing Has More To Say!</t>
  </si>
  <si>
    <t>Kevin Randle discusses, Encounter In The Desert: The Case For Alien Contact At Socorro, about Lonnie Zamora's 1964 Socorro, New Mexico UFO landing sighting.
The Lonnie Zamora UFO Landing Has More To Say!
Saturday, December 9th, 2017 at 11 pm ET, Join Paranormal Now’s host Alan B. Smith as he welcomes ufology expert Kevin D. Randle to discuss his book, Encounter In The Desert: The Case For Alien Contact At Socorro. In light of new documents that originated from the Project Blue Book investigation, Kevin reexamines the case of the supposed 1964 Socorro, New Mexico UFO landing reported by Lonnie Zamora. By cross comparing this case with other reported cases, he elucidates how he believes the Socorro event should be taken more seriously – as the paper trail of reports and character corroborations turn this case from a curiosity into one of the most important UFO events known to date.
KEVIN RANDLE
Kevin D. Randle, Captain, U.S.A.F.R., is the author of Project Moondust, Conspiracy of Silence, and A History of UFO Crashes, and the co-author of UFO Crash at Roswell and The Truth About the UFO Crash at Roswell. A Captain in the United States Air Force Reserve, he is considered the foremost expert on the Roswell incident, and is well known as a serious researcher of extraterrestrial phenomena. Captain Randle makes his home in lowa.
Alan’s Paranormal Cabin
For those of us who have seen a UFO, it may be easier to accept reports by people who have reported UFO craft landings, sightings and even abductions. But that’s not true of all of us, and it certainly isn’t true of a larger portion of the public. And I think it’s fair to say we all want evidence.
Read the rest here: 
https://inceptionradionetwork.com/kevin-randle-zamora-ufo-landing/</t>
  </si>
  <si>
    <t>DOt0E6mp0CI</t>
  </si>
  <si>
    <t>2017 12 09</t>
  </si>
  <si>
    <t>https://youtu.be/N2_kl8jS6Zk</t>
  </si>
  <si>
    <t>UFO Headline News   Friday December 8th, 2017</t>
  </si>
  <si>
    <t>Get the rest of the links here:
https://inceptionradionetwork.com/ufo-headline-news-12-08-17/
Here is the UFO Headline News for Friday December 8th, 2017
Headline #1: UFO Sighting in Riihimäki, on 1992-02-01 17:02:00 – Glowing sphere that made no sound, orange and howering
Synopsis: Reporting this for a friend! my friend told me about a sighting he and his friends had in my town about 20 years ago very near where i live. they were about 8-10 years of age, sliding down a hill near a smallish but dense forest during winter time at the evening. suddenly they apparently saw a strange light coming from behind the hill and went to investigate. they go to about 3 meters away from the red-ish or orange-ish pulsating object and it was about 1 meter in diameter if i recall him telling right.
Headline #2:  UFO Sighting in Bridgewater, Virginia on 2017-12-04 18:14:00 – Big light coming towards house just above elec lines.
Synopsis: At 6:15 p.M. walked out front and noticed very bright yellow/gold light coming towards house. couldn’t miss it, as it was big and bright. i thought it was a helicopter at first. it stayed completely round and very bright light did not change. no sound. no blinking lights, just a big yellow-gold ball going across the sky in front of my house in a straight path about 20-25 mph.
Headline #3: UFO Sighting in Bismarck, North Dakota on 2017-12-03 00:00:00 – I and others have noticed for about 3-4 years. i’m 1 of 2 that have had extremely close encounter, maybe just me. arms length just me.
Synopsis: Hello. this started years earlier in williston,nd. these lights started appearing, a few here, a few there. i noticed right away because although they look like stars they are not. keep in mind this was happening pretty much at the same time the media mentioned drones are a big deal in nd, and they will be in the local skies, cool, i thought…
Headline #4: Black Triangle Sighting in Boise, Idaho on 2017-12-04 22:30:00 – I saw two triangle shaped projects with pulsating lights of varying colors flying in a triangle shaped pattern underneath the projected light of the full moon.
Synopsis: Last night i was walking my dog when i noticed at a projected angle of 45 degrees underneath the light of the full moon two large triangle shaped objects flying in unison in a triangular or circular flight pattern while emitting a strange pattern of lights, these two objects spun faster and faster for about two minutes then disappeared over the foothills to the northeast.
Headline #5: UFO Sighting in Simferopol, Crimea on 2017-11-25 00:00:00 – I didn’t know what i captured until i got back home.
Synopsis: The day was 25th of november. we were going to a thanksgiving luncheon. on the way, i took several random pictures of buildings. later when i was back home from the luncheon, i browsed my camera roll to look at the pictures i’ve taken in the afternoon. i didn’t notice the glow like thing in the first time when i looked at the picture. it was the second time where i zoomed it and was shocked literally.
Headline #6: O Sighting in Hagerman, New Mexico on 2017-10-05 00:00:00 – I watched 8lights the first three were evenly spaced moving fast two more stared moving up then i saw the other 3moving at different speeds by the time they were just over my head they were about evenly spaced and then they were gone my wife was there too
Synopsis: Just went outside with my wife when she was smoking when i thought i wasseeing a satellite then i notice two more coming with it i’ve never seen 3 satellites together i told my wife check this out look then i see two more catching up those two were followed by 3 and they were even faster i asked my wife do you see this soon they were alli a row an disappeared
Send Us a UFO News Tip!
Know of a possible UFO News story in your area, or have amazing photos and videos to share? Submit your tips to IRN! It’s easy… Simply send us an email to uhn@inceptionradionetwork.com or call (888) 919-2355 (B-E-L-L).
Listen to today’s UFO News Headlines &amp; catch up</t>
  </si>
  <si>
    <t>N2_kl8jS6Zk</t>
  </si>
  <si>
    <t>2017 12 08</t>
  </si>
  <si>
    <t>https://youtu.be/fp1nIyNmXUc</t>
  </si>
  <si>
    <t>Anastasia Netri   The Key To Finding Calm In Turbulent Times</t>
  </si>
  <si>
    <t>Anastasia Netri helps us explore how to contribute to the world's evolution, instead of being in a state of fear, reactivity, or avoidance.
Monday, December 4th, 2017 at 6 pm ET, Keith Anthony Blanchard of Center of Light Radio invites Anastasia Netri to help us explore how to contribute to the world's evolution, instead of being in a state of fear, reactivity, or avoidance.
ANASTASIA NETRI
Anastasia Netri is a transformational coach who “doesn’t sugarcoat spirituality and personal growth in fluffy New Age cliches.” Her first published book, “Self Realization for Regular People” was birthed from her own awakening experience in which she lost her "false ego”. Once she could see the truth, the words in this book exploded from her. Her flagship product is the Core Genius Map, the foundation of her coaching services.
She is also the founder of the Self-Realization Collective, a membership group with teachings, practices, tools, and community support. Grounded in her keen knack for business (starting her first successful company at the age of 22) and lifted by her own journey toward self-realization (starting in her 40s), Anastasia is gifted at seeing her clients through the darkest pain and the brightest light, holding safe space for them to go deep, and delivering measurable results in their personal and business lives. - http://anastasianetri.com
Self-Realization for Regular People: No Chanting, Yoga Pants, or Hard Drugs Required
This book is not a self-help book. It's a shake you up, wake you up, challenge-everything-you-think-you-know book. It's a truth bomb. A must read. A game changer.
You bet you know there is more - more to know, more to do, more to BE in your life. That you are here to have a life that FEELS GREAT, that’s not a constant struggle, that has a purpose and meaning to it.
You’ve been diving into personal development for years and have made some progress. You’re curious. You’ve paid good money for silver bullets and paper promises, and been left still seeking. If you haven’t thrown in the towel yet - if something keeps pulling you toward your truth - then you’re gonna love this book​!
​
​Self-Realization for Regular People isn’t meant to give you quick-fix solutions. It’s meant to kick you in the spiritual pants, shake you up, and wake you up. You’ll be head-smacked with some realizations that may surprise you, make you question and squirm a little, and shift your energy toward something REALLY BIG in the journey to your personal liberation.
This will offer insight into the things that are keeping you asleep, suffering, and pushing against your own nature. Anastasia shares what she has learned from her own self-realization journey, decades-long and often really tough, which has brought her to an amazing and beautiful place of peace, freedom, and what can only be described as living her truth, who she truly is and what she's meant to be.
You are here to self-realize, to wake up, to live a life that is an authentic experience and expression of you. - Get the Book!
*****
Join forces with IRN and dig deeper.
https://irn.bz/InsiderClub</t>
  </si>
  <si>
    <t>fp1nIyNmXUc</t>
  </si>
  <si>
    <t>https://youtu.be/xfSLqQ-INO0</t>
  </si>
  <si>
    <t>UFO Headline News   Thursday December 7th, 2017</t>
  </si>
  <si>
    <t>Get the rest of the links here:
https://inceptionradionetwork.com/ufo-headline-news-12-07-17/
Here is the UFO Headline News for Thursday December 7th, 2017
Headline #1: UFO Sighting in Dunnellon, Florida on 2017-11-21 00:00:00 – It has been going on for maybe twenty years. always thought it was dreams.It has changed.
Synopsis: Latest was 21 nov night, i saw a bright star out of place…Or maybe i felt it i don’t know…Strange feeling… i was afraid, i know the feeling , like goosebumps, electric feeling in spine.Hard to remember.Always the same, fuzzy memories, like waking from a hangover.Woke up with pain in ear, strange smell like ammonia.
Headline #2: UFO Sighting in Gap Mills, West Virginia on 2017-11-28 17:35:00 – Changed colors pulsated . it split into 2 objects suddenly then ascended with speed i have never seen before
Synopsis: Orb decended quietly. pulsating colors of chrome white and purple . capable of eratic direction change and made us feel a vibration in our chest. suddenly the object separated into 2 and ascended with speed i’ve never seen before .
Headline #3: UFO Sighting in Ottawa, Illinois on 2017-11-30 17:22:00 – I observed a large star like object absorbed a smaller object.
Synopsis: I was at work taking the trash out and noticed a bright star like object in the western sky heading east at a slow steady pace. when it was almost straight above me i noticed a simular object coming from the north heading south not as bright as the other but moving much faster. they seamed to absorb each other then disappeared. this happened roughly at 5:20pm.
Headline #4: Atacama Desert lures astronomers and aliens
Synopsis: It may look like a row of stacked bricks, but the ESO Hotel at Cerro Paranal (above) in Chile’s Atacama Desert is very exclusive.  Lots of money and immaculate credit are not enough to get you one of the hotel’s 120 rooms.  They are reserved for astronomers, scientists and engineers who seek the desert’s high elevation, clear dry skies and state-of-the-art telescopes to study the universe.
Headline #5: History EVP Programming Eli Lehrer On Scripted Expansion &amp; ‘Vikings’ End Game
Synopsis: History got off to a hot start in the arena under then-president Nancy Dubuc, now A+E Networks CEO, with a string of three big hits — miniseries Hatfields &amp; McCoys and The Bible and series Vikings. While History continued to debut a new miniseries every year between 2012 and 2016, most recently Roots, the network did not greenlight a follow-up series to Vikings until Navy SEAL drama Six, which had a strong debut this year and was renewed for a second season.
Headline #6: Man sees Bigfoot in Oregon wildfire
Synopsis: A North Carolina resident never dreamed a September hiking trip to Oregon would end up being one of the highlights of his life, especially since raging wildfires throughout the West Coast cut his trip short, but Sam thinks it is BECAUSE of those fires that he saw something he will never forget.  Below is Sam’s story. – The editor
Headline #7: The boy who helped ETs with their garden
Synopsis: Throughout his life, Raul Manuel was taken from his tiny Maya village in Belize to “a floating disk in the sky” to help extraterrestrials with their garden.
They needed his botanical knowledge which he began learning as a toddler from his grandfather.  By the time he was nine, he knew enough to be helpful to the ETs so they beamed him onboard.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</si>
  <si>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xfSLqQ-INO0</t>
  </si>
  <si>
    <t>https://youtu.be/Ji8eywpd8UQ</t>
  </si>
  <si>
    <t>UFO Headline News   Wednesday December 6th, 2017</t>
  </si>
  <si>
    <t>Get the rest of the links here:
https://inceptionradionetwork.com/ufo-headline-news-12-06-17/
Here is the UFO Headline News for Wednesday December 6th, 2017
Headline #1: UFO Sighting in Westcliffe, Colorado on 2017-11-30 19:00:00 – Driving north bound looking east. noticed lights in the sky, pulled over and started filming. after filming the 18 sec video i watched the lights for 15 more sec then they disappeared.
Synopsis: I was talking to my brother on the phone while i was on my way home from work. he lives in texas and i live in colorado. i was driving northbound and i turn my head to look east and i saw these bigger than a regular star type of light in the sky. as i watched, another one appears next to the one i was already looking at, then another one and then another one and then another one, making 5 total lights. 
Headline #2: Black Triangle Sighting in Aurora, Colorado on 2017-11-30 00:00:00 – Observed triangle-shaped craft hovering, then abruptly moving in an arcing &amp; zigging pattern, low than slightly raising in altitude, in oblique path to buckley air force base
Synopsis: I was commuting home, close to 8:55pm mst, &amp; had an intuitive sense to open the moonroof in my acura rdx – specifically to observe the moon, which my son has been tracking for his class studies. when i did, i both saw the moon, as well as a low-flying triangular-shaped object that appeared stationary.
Headline #3: UFO Sighting in Ocala, Florida on 2017-11-29 00:00:00 – Walked into back yard with dog..Was looking @ stars..Clear night..Full moon..Observed very bright light ne approx 15 degrees above horizon….5 whole minutes no movement..Ran inside to get camera ..Object gone within 30 secs
Synopsis: I had just stepped into my back yard to walk the dog. the moon was full and bright.Very few clouds(if any)….Clear sky. i was looking @ the stars when i observed an extremely white/bright object approximately 15 degrees n.E. from my position. it appeared to be15-20miles away to the northeast. this is “horse country” so there wouldn’t have been anything in that direction except horse farms. i’d never noticed anything in that part of the sky before. 
Headline #4: The Mirage Men: Did CIA Create UFO ‘Double Bluff’ to Mask New Technology?
Synopsis: For four decades the CIA, the National Security Agency and the US Air Force were behind a concerted effort to fool Americans that UFOs really did exist in order to mask new technology which the Pentagon did not want anybody knowing about, according to a new book.
Headline #5: Bigfoot with its child seen in Mill Spring, NC
Synopsis: “There’s nothing special about me.  I am just an ordinary person who witnessed Bigfoot about a month ago from today.  It was about midnight.  My friend Bobby and I were walking back home from visiting another friend who lives in the same neighborhood.  The neighborhood we live in is mostly backwoods and the houses are pretty well far apart.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</si>
  <si>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Ji8eywpd8UQ</t>
  </si>
  <si>
    <t>2017 12 07</t>
  </si>
  <si>
    <t>https://youtu.be/OuAmbSrcLVI</t>
  </si>
  <si>
    <t xml:space="preserve">Brandon Massullo   The Ghost Stories  What Causes Ghostly Experiences </t>
  </si>
  <si>
    <t>Brandon Massullo provides the latest insight to ghost stories that have intrigued, puzzled and bedeviled science, skeptics and believers.
The Ghost Studies
What causes ghostly experiences? Why do certain people report numerous ghostly encounters and others none?
Wednesday, December 6th, 2017 at 7:30 pm ET, join Supernatural Girlz host Patricia Baker and co-host PK as they invite Brandon Massullo to provide the latest insight to one of life's greatest mysteries that have intrigued, puzzled and bedeviled science, skeptics and believers.
BRANDON MASSULLO
Brandon Massullo is a clinical therapist and parapsychologist residing in Medina, Ohio. Fascinated by paranormal phenomena for more than 20 years, Massullo has been a participant in and featured speaker at numerous paranormal forums and events.
He studied psychology and parapsychology at the University of Edinburgh in Scotland. 
His research has been cited in numerous parapsychological journals, articles, and mainstream books.
To learn more, please visit hauntedtheories.com
The Ghost Studies: New Perspectives on the Origins of Paranormal Experiences
You’ve just laid down for the night when suddenly doors slam and the curtains shift. The lights begin to flicker and a white mist forms in front of you. You shut your eyes and keep muttering, “ghosts aren’t real.” But then you open your eyes and realize that “harmless” mist has shifted into the form of a man, staring intensely at you, as he floats above your bed.
What causes ghostly experiences?
Are ghosts real?
Why do certain people report numerous ghostly encounters and others none?
For centuries these questions have intrigued, puzzled, and bedeviled science, skeptics, and even believers. Based on cutting-edge research and new theories, The Ghost Studies provides insight into some of life’s greatest mysteries.
This fascinating book is far more than a compilation of ghost stories. The Ghost Studies provides scientific explanations for paranormal occurrences, including:
New and exciting scientific theories that explain apparitions, hauntings, and communications from the dead.
The latest research on the role of energy and electricity in hauntings.
The role that emotions, bioenergetics, and the environment play in supernatural phenomena.
New research into why some individuals are more prone to ghostly encounters. - Get the Book!
*****
Join forces with IRN and dig deeper.
https://irn.bz/InsiderClub</t>
  </si>
  <si>
    <t>OuAmbSrcLVI</t>
  </si>
  <si>
    <t>https://youtu.be/hMcmZSfu8Dw</t>
  </si>
  <si>
    <t>UFO Headline News   Tuesday December 5th, 2017</t>
  </si>
  <si>
    <t>Get the rest of the links here:
https://inceptionradionetwork.com/ufo-headline-news/
Here is the UFO Headline News for December 5th, 2017
Headline #1: UFO Sighting in Poulsbo, Washington on 2017-11-30 00:00:00 – Looked like strange small moon at first heavy cloud cover during event i was watching a dark triangle appeared to be parked hovering over head after clearing up a long swath of cloud cover .
Synopsis: I was looking at the way the clouds appeared to be cleared by a triangle shaped object when i noticed a moonlight like object above cloud cover. it was more strange than the triangle object of wich i’m accoustom too i guess cause i video taped this object instead on dry night overlooked a small farm house and feild. video sucks via phone is old cheap and i was cold and have a broken wrist. pictures are better than i could see with my eyes and was after zooming in on picture i took of the object that i even clued in on what had seen. sorry i skipped triangle craft but those never come out any ways and are nothing new around her
Headline #2: Black Triangle Sighting in Lichtenstein, Baden-Württemberg on 2009-10-13 18:03:00 – Very fast triangle, mach 10 , disapeared like a klingon bird of prey in star trek
Synopsis: 1.Walking from home to an gymnastik unit. 2. i was looking sw to the switzerland mountains, cloudy but clear sky over the mountains from sw to west,sunset glow. 3.First i thougt that it was 3 parallel flying meteors but it did not change speed and altitude. 4. 3 blueish/white glowing lights in triangle formation ,altitude approximte over 30000 ft ,speed : from vaduz to st. margrethen ( 20 miles) in 10 seconds. 5.I was surpriced 6. the ligts turned of and the hole triangle shimmer and disapeared .
Headline #3: UFO Sighting in Villa Park, Illinois on 2017-11-30 17:22:00 – Was talking on phone in parking lot when i saw the object in the east it was in slow flight receeding from me. i was amazed as it looked like the iss except it was low close and it’s shape was an hour-glass which was illuminated red with white appendages
Synopsis: Background: i had just witnessed the iss overhead, zenith, in it’s spectacular glory at 5:17 pm. it had flown from west at zenith to the east. i was alerted to it by my friend whom told me it would be the brightest ever just 3 minutes prior as i was driving to the chinese restaurant to pick up an order for dinner. the iss was the best i’ve ever seen. the body was illuminated and the solar panels were to it’s sides one to the north and one to the south folded like wings.
Headline #4: UFO Sighting in Rocky River, Ohio on 2017-11-15 03:45:00 – Eye shaped glowing object that disappear
Synopsis: I was up early for work and at approximately 3:45am i was looking to the west/northwest and saw a eye shaped object that had a dull/faded blue light in the center and a white outline semi glow traveling at a great speed in a straight line towards the north.
Headline #5: UFO Sighting in DeForest, Wisconsin on 2017-11-28 05:10:00 – Identical to your case 74442, except no blinking light: same time of day and also madison, wi periphery.
Synopsis: Driving north on hwy. 51 in deforest, wi around 5:10 a.M. 11/28/2017. saw object i thought was landing plane since i was about 5 miles directly north of airport. the “plane” appeared in a “fore-shortened” context, i.E., squarish. it was no more than 1/4 mile west from me.
Headline #6: THE HAUNTED CAMPER
Synopsis: “My ex and I purchased a camper and moved it onto our property. The old man who lived in it before had fallen in the camper, hit his head on the corner of the kitchen counter top, and died. There was still a bloodstain on the carpet. The man’s children were from out of the area and didn’t want to deal with the hassle of moving the camper, so they sold it for next to nothing.
Send Us a UFO News Tip!
Know of a possible UFO News story in your area, or have amazing photos and videos to share? Submit your tips to IRN! It’s easy… Simply send us an email to uhn@inceptionradionetwork.com or</t>
  </si>
  <si>
    <t>hMcmZSfu8Dw</t>
  </si>
  <si>
    <t>2017 12 06</t>
  </si>
  <si>
    <t>https://youtu.be/NXRWbk46Gf4</t>
  </si>
  <si>
    <t>UFO Headline News   Monday December 4th, 2017</t>
  </si>
  <si>
    <t>Get the rest of the links here:
https://inceptionradionetwork.com/ufo-headline-news-12-04-17/
Here is the UFO Headline News for Monday December 4th, 2017
Headline #1: UFO Sighting in Elora, Tennessee on 2016-08-25 23:15:00 – Two light orbs that converged into one
Synopsis: Me and my wife were outside 🚬 and were looking at the stars and noticed a airplane flying with blinking lights go across the sky. i pulled up flight radar and showed her it was a boeing 747 travelling from to california to georgia. after it passed she spotted 2 lights 1 coming from south and one coming from southeast and thought they were airplanes so i checked the radar and it showed nothing but an airplane that was just coming in our line of sight the 2 lights were not blinking and i said shouldn’t they have beacons? after, we witnessed one of the lights converge into to other that was travelling south to north to form one solid light. we continued to watch amazed at it for 10 to 12 seconds before it disappeared being tailed by another jumbo jet with white and red blinking lights.
Headline #2: Black Triangle Sighting in Liverpool, New York on 2017-11-30
Synopsis: I looked up at two planes. one leaving liverpool airport. one arriving. spotted what i thought a higher aircraft until it made a sudden change of direction. clearly not aircraft. no port/starboard or white lights. rounded edge diamond or triangle in shape. pearlescent lights. unknown how many. it did a few corkscrew spirals, stopped. did a right angle turn on spot. literally a fraction of a second to stop nd change direction at speeds higher than any known aircraft. unable to gauge height. but was high. no cloud or sun obscuring view. watched it continue to move in all kinds of directions and manoeuvres for a full 5 mins maybe more. silent. pearlescent lights. dull grey colour. went sat. grey flashed bright similar to pearlescent light. gone. no noise. other witness unknown to myself.
Headline #3: UFO Sighting in Fort Bragg, North Carolina on 2017-11-30 17:25:00 – 5 burning orbs appeared to be coming through the atmosphere before rapidly changing directions, both descending and ascending. (3 more orbs came in and did similar things before this)
Synopsis: 3 burning orbs descended as if entering the atmosphere and changed directions, even hovering before burning out, then black dome-shaped objects fell to the earth. 5 more came through in the same area (captured on video) from a high altitude. the orbs both ascended and descended, changed directions rapidly, and hovered at times. the orbs traveled at varying speeds, each of the orbs would slow down and speed up independently of the other orbs.
Headline #4: Black Triangle Sighting in Pomona Park, Florida on 2017-12-01 11:30:00 – 3 lights arranged in triangular formation glowing white with invisible circular shroud surrounding object
Synopsis: I observed, what i believed to be, two f-22 raptors in my area (sighted in a s-se direction) a few hours prior to ufo sighting (approx. 8-9am on dec. 1 2017). i assumed they were running dogfighting exercises since they appeared to be moving erratically (such as stalling, performing loops, and chasing one another). at about 11:20am i stepped back outside to smoke a cigar and i observed the two aircraft in the n-nw area of my region. i continued to observe them over the course of smoking, where they left the area and returned a few times (flying directly overhead at this point).
Headline #5: UFO Sighting in Williton, England on 2017-11-29 04:20:00 – Very large
Synopsis: Woke up at 4.30 in the morning. saw a bright light looking north. we live with open views. looking across open country side for about 20 miles. i saw a bright light that came and went, after a while notice what i was viewing, it looked about 5 to 10 miles away. about 50 to 100 feet off the ground, but it was huge i estimate a height about a 1000 feet.
Headline #6: Earthworms Can Survive in Martian Soil
Synopsis: Mars is looking more habitable all the time. Well you know, aside from</t>
  </si>
  <si>
    <t>NXRWbk46Gf4</t>
  </si>
  <si>
    <t>2017 12 04</t>
  </si>
  <si>
    <t>https://youtu.be/cFRiT-r5ybM</t>
  </si>
  <si>
    <t>UFO Headline News   Saturday Sunday December 2nd &amp; 3rd 2017</t>
  </si>
  <si>
    <t>Get the rest of the links here:
https://inceptionradionetwork.com/ufo-headline-news-12-02-17/
Here is the UFO Headline News for Saturday/Sunday December 2nd &amp; 3rd 2017
Headline #1: UFO Sighting in New Bedford, Massachusetts on 2017-07-10
Synopsis: Waiting for a cab started looking in sky saw lights grabbed cam took pics …Found 3objects circle each other, fig 8s, and combine into one… disappeared
Headline #2: UFO Sighting in Mars Hill, North Carolina on 2017-11-21
Synopsis: Two light orbs hovering over mountain forest, moving independently, bobbing up and down, then disappearing upwards.
Headline #3: Sighting in New Milford, Connecticut on 2017-11-16
Synopsis: Large oblong silver disc with ball or egg shape structure attached. materialized descending and turning and then ascended and disappeared.
Headline #4: UFO Sighting in Phoenix, Arizona on 2017-11-23
Synopsis: Saw several glowing orbs hovering and shifting formations apperearing and disappearing not conventional aircraft
Headline #5: UFO Sighting in Weldon, North Carolina on 1971-09-10
Synopsis: I was at a friends house with my brother and we started home and that’s when we noticed a red blinking light over mr jones house. after watching this for awhile my little brother went into the house and we had determined that the light was a lot further away. i stayed and watched it when i seen it move i first thought it was aplane but then i saw a plane. going across the sky in another direction .
Headline #6: UFO Sighting in Beatty, Nevada on 2001-04-08
Synopsis: 4 – 6 foot orb hovered below wing tip of private jet flying at 45,000 feet for about three minutes.
Headline #7: THE SIOUX CITY ENTITY
Synopsis: The brave victims of this ordeal have allowed me to disclose their story. They have also agreed to have their names made public. This case was presented for the first time during an emotional interview that was broadcast live on Beyond The Edge Radio at Para-X.com on June 15th, 2014. The podcast is available below: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</si>
  <si>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cFRiT-r5ybM</t>
  </si>
  <si>
    <t>2017 12 03</t>
  </si>
  <si>
    <t>https://youtu.be/F-QnMd05Wq8</t>
  </si>
  <si>
    <t>Jeff Mudgett   The Many Sins &amp; Bloodstains of America's First Serial Killer</t>
  </si>
  <si>
    <t>America's first serial killer H.H. Holmes' Great-Great Grandson Jeff Mudgett shares his theory on why H.H. may have been London's notorious Jack The Ripper.
The Many Sins &amp; Bloodstains of America’s First Serial Killer
Friday, December 1st, 2017 at 11 pm ET, Paraversal Universe Radio’s au courant couple of the para-weird, Kevin and Jennifer Malek as they talk to Author Jeff Mudgett about his book Bloodstains &amp; TV show American Ripper, which looks at the possibility &amp; evidence that Jeff’s ancestor, America’s first serial killer H.H. Holmes, was also London’s notorious Jack The Ripper.
JEFF MUDGETT
Jeff is the Great-great Grandson of America’s most prolific serial killer, H.H. Holmes (aka The Devil in the White City). He has authored a book called Bloodstains that talks about the horrendous crimes and the fact that Jeff has compiled some important facts that may tie H. H. Holmes to the notorious Jack the Ripper.
Bloodstains
Bloodstains is the startling tale of one man’s search for the truth after inheriting the personal diaries belonging to his great-great-grandfather who he discovers was America’s first and most notorious serial killer. Better known by his alias H.H. Holmes, Herman Mudgett was the mass murderer who struck terror into the nation by being the proprietor of the infamous Murder Castle and stalking the streets of Chicago during the 1893 World’s Fair. 
Download the Podcast here:
https://inceptionradionetwork.com/jeff-mudgett-serial-killer/
Listen to this interview &amp; catch up on all the other shows by joining our IRN Insider program!</t>
  </si>
  <si>
    <t>F-QnMd05Wq8</t>
  </si>
  <si>
    <t>https://youtu.be/vpK4eCBMrUQ</t>
  </si>
  <si>
    <t>Russell Brinegar   We Are Living in a Complex Artificial Intelligence Matrix</t>
  </si>
  <si>
    <t>Russell Brinegar shares his Simulation Hypothesis which speculates that our reality may be part of a complex artificial intelligence matrix.
We Are Living in a Complex Artificial Intelligence Matrix
Wednesday, November 29th, 2017 at 11 pm ET, the genial prolocutor and voice of California MUFON Radio, Lorien Fenton invites Russell Brinegar to share his Simulation Hypothesis which speculates that our reality may be part of a complex computer controlled matrix that includes UFOs and Near-Death experiences.
RUSSELL BRINEGAR
Russell Brinegar is an author and researcher who experienced a near death experience that changed his life. He shares insights into the realm of the paranormal. Ghosts, cryptids, flying saucers, and ufonauts are explored. UFO lore and its societal impact are analyzed, along with the symbiotic relationship between science and science fiction. T
Overlords of the Singularity: The Manipulation of Humankind by Hidden UFO Intelligences and the Quest for Transcendence
Following a near-death experience (NDE) that revealed the underlying interdimensional nature of reality, author Russell Scott Brinegar delves into the conundrum of UFOs and the paranormal, arriving at new theories and speculations concerning the hidden nature of the supernatural, the reality of the so-called flying saucers and their mysterious occupants, the profound cultural influences of UFO lore in the last several decades, and the ultimate purposes and agendas of the UFOs that have haunted Earth’s skies for millennia.
These theories involve various versions of the “Simulation Hypothesis,” i.e., the idea that our reality may be an intentionally-created computer-like matrix that we are all embedded within, transhumanism, the imminent advent of sentient artificial intelligence, and the relationship between UFOs and the impending technological Singularity, predicted by futurists to occur sometime between the years 2045-2080. Whether readers are UFO skeptics or believers, “Overlords of the Singularity” provides much food for thought about many cutting-edge issues of human philosophy and exponentially-expanding technology. A must-read for UFO skeptics and enthusiasts alike. – Get the Book!
Download the Podcast here:
https://inceptionradionetwork.com/russell-brinegar-matrix
Listen to this interview &amp; catch up on all the other shows by joining our IRN Insider program!</t>
  </si>
  <si>
    <t>vpK4eCBMrUQ</t>
  </si>
  <si>
    <t>https://youtu.be/MweIBL0s8Rw</t>
  </si>
  <si>
    <t>Michel Chevalier   Angels Vs Demons  The Art of Spiritual Warfare</t>
  </si>
  <si>
    <t>Michel Chevalier shares the real threats of demonic influences and how we can learn the art of spiritual warfare to combat them.
Angels Vs Demons: The Art of Spiritual Warfare
Friday, December 1st, 2017 at 9 pm ET, the spirited and jocular Heidi Hollis of Heidi Hollis – The Outlander invites the prophetic voice of Chevalier Ministries, Michel Chevalier, to explain the real threats of demonic influences and how we can learn the art of spiritual warfare to combat them.
MICHEL CHEVALIER
Michael Chevalier is the founder of Chevalier Ministries that is champions a message of worship, faith, and love.
Chevalier Ministries Mission Statement
We are some very passionnate revivalists operating in the prophetic realm; with a message for worship, faith and love. Reviving the body of Christ and working in the ministry of reconcialiation to the heart of the Father and the knowing of Christ redemptive work at the cross.
Nous sommes deux revivalistes passionnés, opérant dans une onction prophétique avec un message centré sur une vie d’adoration, nourrit par la foi, et fondé sur l’amour donné par Christ dans son oeuvre de rédemption à la croix.
Download the Podcast here:
https://inceptionradionetwork.com/michel-chevalier-spiritual/
Listen to this interview &amp; catch up on all the other shows by joining our IRN Insider program!.</t>
  </si>
  <si>
    <t>MweIBL0s8Rw</t>
  </si>
  <si>
    <t>https://youtu.be/Z5Kg6bGeKgw</t>
  </si>
  <si>
    <t>UFO Headline News   Friday, December 1st, 2017</t>
  </si>
  <si>
    <t>Get the rest of the links here:
https://inceptionradionetwork.com/ufo-headline-news-12-01-17/
Here is the UFO Headline News for Friday, December 1st, 2017
Headline #1: UFO Sighting in Arizona on 2017-11-23
Synopsis: Two lights at bottom of grand canyon. one hovering in the sky, dropping into canyon, dancing, and rising above horizon. the second in the sky was blinking and disappeared.
Headline #2: UFO Sighting in Bartow, Florida on 2017-11-25
Synopsis: My girlfriend and i were driving east on fl-60 around brtow. we both noticed two lights to our upper left (northwest). the upper light remained constant white while the lower light grew larger and changed colors from white to red and back. after about 45 seconds the top light faded away as the lower light exploded into 10 or so smaller pulsating green and red lights, these 10 quickly multiplying to a max of 100 or so within a minuite.
Headline #3: UFO Sighting in Hanover, Pennsylvania on 2017-11-25
Synopsis: Object came down through clouds, left a glowing trail, changed direction, took off crazy fast, no noise
Headline #4: UFO Sighting in Irma, Wisconsin on 2016-11-14
Synopsis: While on horseback on november 14, 2016 at 4:28 pm my wife and i did observe and at about the same time came to say out loud ufo!!! a highly super polished crome cigar shaped in appearance defying gravity when it saw us. slowed down.
Headline #5: ALIEN Encounter in San Antonio, Texas on 2017-09-23
Synopsis: Two alien beings observed within residence
Headline #6: Uber Partners With NASA to Bring Flying Taxis to LA by 2020
Synopsis: Uber has partnered with NASA to research air-traffic management, and will conduct tests of new aerial vehicles in Los Angeles. Ride-sharing — or should we say fly-sharing — vehicles could zoom through the skies of Los Angeles as soon as 2020.
Headline #7: The following account was received by Manuel Navarette at UFO Clearinghouse. It occurred on Thursday July 20, 2017 at about 1700 hours (5:00 PM CT):
Synopsis: We were driving down Lake Shore Drive toward North Avenue Beach. In the car with my best friend, my sister, and my boyfriend. As we were approaching the curve near North Avenue Beach we saw something fly out from underneath the bridge that goes over the street that separates that big black building in front of Navy Pier (Lake Point Tower) and the beach. It flew straight up into the air and out toward the lake. This was not an owl and it was not a seagull as seagulls are white in color..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</si>
  <si>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Z5Kg6bGeKgw</t>
  </si>
  <si>
    <t>https://youtu.be/JNgGuECNLyw</t>
  </si>
  <si>
    <t>Alien Autopsy Video   Production Hollywood Insider Blows the Whistle</t>
  </si>
  <si>
    <t>NightVision Radio gets an exclusive scoop on the authenticity of the infamous Alien Autopsy Video from a Hollywood insider involved with the TV project.
Hollywood Insider Blows the Whistle on the Infamous Alien Autopsy Video
Alien Autopsy: What was real? A canister of vintage-looking film sparked a controversy that exists to this day.
Thursday, November 30th, 2017 at 10:30 pm ET, join the resolute seeker of truth, René Barnett of NightVision Radio as she grabs an exclusive scoop about undisclosed secrets in the production of the infamous Alien Autopsy show, from a Hollywood insider involved with the project.
ALIEN AUTOPSY VIDEO WHISTLE-BLOWER
A Hollywood insider who was part of the infamous Alien Autopsy show ‘Alien Autopsy: Fact or Fiction’ production staff, shares a few secrets about the authenticity of the project and the players who were behind it.
ALIEN AUTOPSY: FACT OR FICTION?
The alien autopsy is a 17-minute black and white film depicting a medical examination or autopsy. It was released in 1995 by London-based entrepreneur Ray Santilli. He presented it as an authentic autopsy on the body of an extraterrestrial being recovered from the 1947 crash of a “flying disc” near Roswell, New Mexico. 
Download the Podcast here:
https://inceptionradionetwork.com/alien-autopsy/
Listen to this interview &amp; catch up on all the other shows by joining our IRN Insider program!</t>
  </si>
  <si>
    <t>JNgGuECNLyw</t>
  </si>
  <si>
    <t>2017 12 01</t>
  </si>
  <si>
    <t>https://youtu.be/cX648zUiQg4</t>
  </si>
  <si>
    <t>UFO Headline News   Thursday, November 30th, 2017</t>
  </si>
  <si>
    <t>Get the rest of the links here:
https://inceptionradionetwork.com/ufo-headline-news-11-30-17/
Here is the UFO Headline News for Thursday, November 30th, 2017
Headline #1: UFO Sighting in Maricopa, Arizona on 2017-11-25
Synopsis: Sitting inside our house watching tv around 9:15 pm, my dog went berserk. not an alert bark i have heard before, so i got up and went to check. with the camping lantern, i stepped out on to the porch and noticed a very bright light. we see alot of planes and flares over the bombing range, so i am used to seeing various lights in the sky. i first thought it might have been the front lights on a plane or search lights for border patrol. however, this light was larger than average and very bright white- it pulsated once making it a bit larger and shift into a more blue white color. it then shot upward, arcing slightly northward as it did so.
Headline #2: O Sighting in Saginaw, Michigan on 2017-11-24 
Synopsis: i woke up at 4:11 a.M. and i heard noises outside. i went out to find it was my neighbor working on the interior of his home. as i was heading back in i looked up noticed how clear and bright the sky was with no clouds. thats when i noticed a light approaching from the norhteast. my first thoughts were that it was a shooting star but it was too slow for that and too fast for any satellite or aircraft thati know of. it was too high and covered too many miles to be any kind drone. as it past over my head it made roughly a 45 degree turn then straight for a second or two and then another 45 degree turn and straight again heading southeast never changing speed until i lost sight of it behind the street light glare from acrossed the street.
Headline #3: UFO Sighting in Gainesville, Florida on 2017-11-23
Synopsis: I was getting in the car with 2 of my friends to go get lunch and we heard a helicopter. we thought it was the hospital’s helicopter at first but we spotted it and we knew that it wasn’t because it was black. (the hospital helicopters are orange and blue here): we were trying to spot another helicopter and we saw a plane. it looked as if it was just a commercial flight however. then we noticed the ufo hovering right above the tree tops and we knew something was wrong.
Headline #4: UFO SIGHTING BLACK Triangle Sighting in San Diego, California on 1976-10-28
Synopsis:while in the navy, onboard the uss racine lst 1191, i observed a very strange object while on watch at night. we had left san diego on our “westpac” tour on october 26, 1976, according to the itinerary in my ship’s cruise book. it was two days out from when we left, so i believe the date was october 28, 1976. our ship had departed alone without the convoy, due to mechanical repairs. i was on the night watch on the rear of the ship, stationed to report any objects (contacts) to the bridge over the headphone set. it was late at night, dark, and there were no lights or objects to report to the bridge.
Headline #5: A SPECIAL TREAT ON THIS DATE FOR THOSE YOU NOT FAMILIAR WITH ONE OF AUSTRALIAS MOST NOTORIOUS UFO SIGHTINGS
Synopsis: On the morning of April the 6th, 1966, the Australian city of Melbourne was visited by an unknown, or at least unfamiliar, object, or objects. The then-outer suburb of Westall was, apparently, a sort of “ground zero” for the aerial oddity(s), where it made an approach to the ground, or, actually landed. Much has been made of the Westall UFO incident, and here is not the place to rerun the generally accepted narrative.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</si>
  <si>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cX648zUiQg4</t>
  </si>
  <si>
    <t>https://youtu.be/SnTIpzsRFVg</t>
  </si>
  <si>
    <t>JFK Assassination Special   The Unofficial Story Never Told</t>
  </si>
  <si>
    <t>Mack Maloney, Juan-Juan of Mack Maloney's Military X-Files talk to a panel of guests about the JFK Assassination in Dallas 54 years ago
The Unofficial JFK Assassination Story Never Told
Saturday, November 25th, 2017 at 9 pm ET, Mack Maloney, Juan-Juan of Mack Maloney’s Military X-Files talk to a panel of guests about President John F. Kennedy’s murder in Dallas 54 years ago. LAPD detective/interrogation expert Paul Bishop explains how Lee Harvey Oswald evaded some questions in the same way spies try to foil the third degree. Switchblade &amp; Emily-M report on the UFO connection to the assassination. Ross Sharp talks about the British reaction to JFK’s death, including how the Beatles success was linked to November 22, 1963. Special appearance by the Ghost of JFK.
The Official Story on JFK’s Assassination
John F. Kennedy, the 35th President of the United States, was assassinated on Friday, November 22, 1963 at 12:30 p.m. in Dallas, Texas while riding in a presidential motorcade in Dealey Plaza. Kennedy was riding with his wife Jacqueline, Texas Governor John Connally, and Connally’s wife, Nellie, and was fatally shot by former U.S. Marine Lee Harvey Oswald. A ten-month investigation by the Warren Commission from November 1963 to September 1964 concluded that Oswald acted alone in shooting Kennedy, and that Jack Ruby also acted alone when he killed Oswald before he could stand trial. Kennedy’s death marked the fourth (following that of Lincoln, Garfield, and McKinley) and most recent assassination of an American President. Vice President Lyndon B. Johnson automatically became President upon Kennedy’s death.
In contrast to the conclusions of the Warren Commission, the United States House Select Committee on Assassinations (HSCA) concluded in 1979 that Kennedy was “probably assassinated as a result of a conspiracy”. The HSCA agreed with the Warren Commission that the injuries sustained by Kennedy and Connally were caused by Oswald’s three rifle shots, but they also determined the existence of an additional gunshot based on analysis of an audio recording and therefore “… a high probability that two gunmen fired at the President.” The Committee was not able to identify any individuals or groups involved with the possible conspiracy. In addition, the HSCA found that the original federal investigations were “seriously flawed” with respect to information-sharing and the possibility of conspiracy. As recommended by the HSCA, the acoustic evidence indicating conspiracy was subsequently re-examined and rejected.
In light of the investigative reports determining that “reliable acoustic data do not support a conclusion that there was a second gunman,” the U.S. Justice Department concluded active investigations and stated “that no persuasive evidence can be identified to support the theory of a conspiracy in … the assassination of President Kennedy.” However, Kennedy’s assassination is still the subject of widespread debate and has spawned numerous conspiracy theories and alternative scenarios. Polling in 2013 showed that 60% of Americans believe that a group of conspirators was responsible for the assassination.
Download the Podcast here:
https://inceptionradionetwork.com/jfk-assassination-special/
Listen to this interview &amp; catch up on all the other shows by joining our IRN Insider program!</t>
  </si>
  <si>
    <t>SnTIpzsRFVg</t>
  </si>
  <si>
    <t>https://youtu.be/7XkcRVIL-QQ</t>
  </si>
  <si>
    <t>Nick Redfern   Morphing Monsters &amp; Cryptid ShapeShifters are REAL!!</t>
  </si>
  <si>
    <t>Nick Redfern explains why ShapeShifters are real and come in all shapes and sizes and they have existed for countless millennia.
Morphing Monsters &amp; Cryptid ShapeShifters are REAL!!
While most think of Shapeshifters as little more than the werewolves and vampires of mythology, the truth is much more fascinating...and dangerous.
Wednesday, November 29th, 2017 at 7:30 pm ET, join Supernatural Girlz host Patricia Baker and co-host PK as they invite Nick Redfern to explain why ShapeShifters are real and come in all shapes and sizes and they have existed for countless millennia.
NICK REDFERN
Nick Redfern is a full-time author and journalist specializing in a wide range of unsolved mysteries, including Bigfoot, the Loch Ness Monster, UFO sightings, government conspiracies, alien abductions and paranormal phenomena. He writes regularly for the London Daily Express newspaper, Fortean Times, Fate, and UFO Magazine.
His previous books include Three Men Seeking Monsters, Strange Secrets, Cosmic Crashes, and The FBI Files. Among his many exploits, Redfern has investigated reports of lake monsters in Scotland, vampires in Puerto Rico, werewolves in England, aliens in Mexico, and sea serpents in the United States.
Redfern travels and lectures extensively around the world. Originally from England, he currently lives in Dallas, Texas. - NickRedfernFortean.Blogspot.com
Shapeshifters: Morphing Monsters &amp; Changing Cryptids
Shapeshifters are real.
You’re about to meet them, in all their savage and sinister glory.
While most people think of shapeshifters as little more than the werewolves and vampires of mythology and pop culture, the truth is much more fascinating. And dangerous. Shapeshifters are real, they come in all kinds and sizes, and they have existed for countless millennia. This thrilling guide invites you to meet each of them . . . if you dare.
Shapeshifters presents a menagerie of otherworldly creatures and half-human monsters, from were-cats to blood-suckers to aliens. Discover legends and lore from around the world and experience first-hand encounters with shape-changing beasts that lurk in the night. Nick Redfern takes you deep into their domain, opening your eyes to paranormal secrets and cryptozoological wonders. Just be sure to keep some silver bullets close at hand. - Get the Book!
*****
Join forces with IRN and dig deeper.
https://irn.bz/InsiderClub</t>
  </si>
  <si>
    <t>7XkcRVIL-QQ</t>
  </si>
  <si>
    <t>2017 11 30</t>
  </si>
  <si>
    <t>https://youtu.be/BNXwR81tgNs</t>
  </si>
  <si>
    <t>Dina Rae   The Nazis Connection to Reptilians, ETs, and Hollow Earth</t>
  </si>
  <si>
    <t>Author Dina Rae shares her insight on how Hitler's Nazis fall in the center of the Reptilian, ETs, and Hollow Earth phenomenon.
The Nazis Connection to Reptilians, ETs, and Hollow Earth
Tuesday, November 28th, 2017 at 9 pm ET, Kevin Cook of The Kevin Cook Show along with along with guest-host Heidi Hollis invites author Dina Rae to share how Hitler’s Nazis fall in the center of the Reptilian, ETs, and Hollow Earth phenomenon.
DINA RAE
Dina Rae has written seven novels. She lives with her husband, two daughters, and two dogs outside of Dallas. She is a Christian, avid tennis player, movie buff, teacher, and self-proclaimed expert on several conspiracy theories. She has been interviewed numerous times on blogs, newspapers, and syndicated radio programs. She enjoys reading about religion, UFOs, New World Order, government conspiracies, political intrigue, and other cultures. The Sequel, Volume 2 of The Best Seller series, is now available and released by Solstice Publishing. – https://dinaraeswritestuff.blogspot.com
The Sequel : Volume 2
Maya Smock gets inside of a time capsule and travels back to 1944 Germany. A Nazi doctor forces her to meet his superiors, proving to them all that his invention works. Hitler studies Maya like a laboratory rat at his Eagle’s Nest and then introduces her to the Reptilians. She plummets deep into the hollow earth. Will she ever get home? Only Maya’s next novel can show her friends how to get her back.
As Operation Chrome expands, General Andreas steals more babies. He believes that he is saving them from an extraterrestrial agenda connected with World War II. The hybrid babies have grown.
They are here. They will take what is theirs. – Get the Book!
Download the Podcast here:
https://inceptionradionetwork.com/dina-rae-nazis/
Listen to this interview &amp; catch up on all the other shows by joining our IRN Insider program!</t>
  </si>
  <si>
    <t>BNXwR81tgNs</t>
  </si>
  <si>
    <t>2017 11 29</t>
  </si>
  <si>
    <t>https://youtu.be/580ImUZgC38</t>
  </si>
  <si>
    <t>UFO Headline News   Monday, November 27th, 2017</t>
  </si>
  <si>
    <t>Get the rest of the links here:
https://inceptionradionetwork.com/ufo-headline-news-11-27-17/
Here is the UFO Headline News for Monday, November 27th, 2017
Headline #1: UFO Sighting in Oxford, on 2017-05-31 18:30:00 – Very large classic ufo, daylight, stationary.
Synopsis: I was driving home from work on a summer evening in june 2017, in daylight, half 6, on a cloudy, blustery evening. on a country lane, 15 miles south of oxford, i saw a car stopped by the side of the road and the driver out of the car holding an ipad up photographing the sky low down to the north east.
Headline #2: Black Triangle Sighting in Helena, Montana on 2017-11-22 20:20:00
Synopsis: I saw a triangle craft hovering south it was dark so i could not see the crafts body, but the amber colored lights on the tips. it was still &amp; silent. i stood watching it for 10-15 minutes, then the bottom left light separated, moved east, gone
Headline #3: Black Triangle Sighting in Columbia, Tennessee on 2017-11-17 19:30:00
Synopsis:Black triangular objobject hovered, moved slowly, then disappeared when tried to take picture
Headline #4: UFO Sighting in Raleigh, North Carolina on September 28, 2016 
Synopsis:On september 28th 2016 i was driving on highway 1 north going to the raleigh durham airport to pick up my girlfriend at the time. it was around 9:20pm. the sky was a clear bright purple sky speckled with stars. i had the window down cause the air was neither hot nor cold. the temperature was perfect. the temp was probably in the low 70’s. i was listening to a station that was playing great alternative music from my teenage years but it was weird cause the station kept cutting on and off with fuzz sounds. i looked up into the horizon and there were two bobbing globes of light way off in the distance and i remember having the thought wow that movement is peculiar. they aren’t moving like a helicopter or airplane.
Headline #5: FORMER NASA SCIENTIST DEBUNKS ALL UFO SIGHTINGS, BLAMES MANY ON MUNDANE SPACE DANDRUFF
Synopsis:This week, again, UFO enthusiasts saw a phenomenon and an explanation they didn’t believe matched up. The phenomenon was a bright, second-long streak across a time-lapse video filmed by astronaut Paolo Nespoli; the explanation, as provided by the European Space Agency, was that a meteor was burning up as it entered Earth’s atmosphere.
They even identified its location over Earth, calculated the speed at which it was moving, and compared its brightness favorably to that of Venus. Judging by the angle it was falling, the agency said they thought it was a natural meteor rather than a piece of ubiquitous space junk, but they noted they couldn’t be positive.
Headline #6: An unidentified aircraft over Oregon had the US air force scrambling to identify what it was
Synopsis:An unidentified aircraft over Oregon had the US air force scrambling to identify what it was What is that? An unidentified fast aircraft, which air traffic controllers were finding hard to track, was seen flying among the flight lanes of commercial aircraft in Oregon last month. Picture: iStockSource:Supplied
Headline #7: THEY WENT TO SLEEP … BUT THE KITCHEN DIDN’T
Synopsis:“One night I was staying with some of my friends and we all fell asleep pretty late. Around 3 a.m. I woke up and I heard something that sounded unmistakably like kitchen cabinets opening and shutting. It was loud enough that I felt like I had to see what was going on. I didn’t see anyone in the kitchen, so I assumed I was hearing things. Well, the next morning when I woke up, one of my friends was was really upset and crying. She said that she woke up in the middle of the night and heard people talking in the kitchen saying ‘We are not wanted here anymore. We aren’t important.’ It was really scary.” —Marissa
Send Us a UFO News Tip!
Know of a possible UFO News story in your area, or have amazing photos and videos to share? Submit your tips to IRN! It’s easy… Simply send us an email to uhn@inceptionradionetwork.com or call (888) 919-2355 (B-E-L-L).
Listen t</t>
  </si>
  <si>
    <t>580ImUZgC38</t>
  </si>
  <si>
    <t>https://youtu.be/CZy5Y3bO4KI</t>
  </si>
  <si>
    <t>UFO Headline News   Tuesday, November 28th, 2017</t>
  </si>
  <si>
    <t>Get the rest of the links here:
https://inceptionradionetwork.com/ufo-headline-news-11-28-17/
Here is the UFO Headline News for Tuesday, November 28th, 2017
Headline #1: UFO Sighting in Roy, Washington on 2017-07-18
Synopsis: I was driving to work and only a very short distance from my home when i noticed blinking lights in the distance, through some trees, and i thought at first that it was a cell tower but then i remembered that there is no cell tower or any other sort of lighted tower there. the trees were obstructing my view so i waited to pull over until i had driven out where there was no obstruction to my view and i pulled over onto the side of the road. (it only took approx 15-30 secs to get out of the treed area and to the clear view and parked) i got out of my car to observe them. the lights were quite a distance from me, probably at least a mile out but less that 1.5 miles i think.
Headline #2: Sighting in Collinsville, Illinois on 2017-11-24
Synopsis: Thanksgiving evening, november 23, 2017 just before dusk. i was outside placing christmas lights on a small tree in the yard and just happened to look up in a ne direction, as i was standing there looking at the tree i was decorating. noticed several small white objects, probably 6 to 10 of them, seeming to just float around up in the sky. estimate them to be over 200+ feet up. thought at first someone must have released some helium balloons or something. watched for a minute or two and saw that they moved a little in a northern direction all in a scattered pattern, which is why i first thought they might have been helium balloons moving with the upper winds.
Headline #3: Black Triangle Sighting in Angola, Indiana on 1962-08-31
Synopsis: Dark gray ,to black large, 50 to 100 foot diameter. no lights , until after the hover. then the three cylinders in a triangle pattern lit up inside, maybe 10 to 15 foot deep, by 5 to 8 foot diameter. blue green glowing mildly light, circleling arrou
Headline #4: UFO SIGHTINGS: IS THE GOVERNMENT WITHHOLDING AN INTEREST IN ALIEN LIFE?
Synopsis: This article, along with others exploring the possibilities of alien life and other mysteries hidden beyond the stars, is featured in Newsweek’s Special Edition: Life Beyond Earth? The Mission to Find the Answer.
Headline #5: The Black Vault Launches TBV Investigations for UFO Research
Synopsis: And It Needs Serious Investigators Who Want To Take Part
For the past couple of years, I have developed an idea to bring together investigators and researchers to tackle the UFO Phenomenon. To sum it all up – TBV Investigations has the potential to be the largest assembled group of participants to investigate this phenomenon… ever. But it needs your help to achieve that goal.
Headline #6:  The Shoe in the Riverbed
Synopsis:This happened a few years ago. I had been through a tough divorce from my highschool sweetheart, and my best friend (let’s call him Al) distracted me by going on random road trips with me. One morning, we decided to just jump in my car and drive to Carlsbad, New Mexico. At this point in my life, I always had a digital camera with me. I liked to take pictures at random, thinking of myself an amateur photographer. Along the way we stopped at a small roadside gas station/souvenir stand and picked up some cherry cider.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Tuesday, November 28th, 2017 appeared first on Inception Radio Network | UFO &amp; Paranormal Talk Radio.</t>
  </si>
  <si>
    <t>CZy5Y3bO4KI</t>
  </si>
  <si>
    <t>https://youtu.be/0y4inH4IE58</t>
  </si>
  <si>
    <t>0y4inH4IE58</t>
  </si>
  <si>
    <t>https://youtu.be/EElizXMkq8o</t>
  </si>
  <si>
    <t>EElizXMkq8o</t>
  </si>
  <si>
    <t>https://youtu.be/NRcltfkLl5o</t>
  </si>
  <si>
    <t>Xaviant Haze   Ancient Aliens In The Bible Thoroughly Explained!</t>
  </si>
  <si>
    <t>Xaviant Haze shares his personal research into the idea that biblical stories of the Old Testament and New Testament can be tied to Ancient Aliens.
Ancient Aliens In The Bible
Saturday, November 25th, 2017 at 11 pm ET, Join Paranormal Now’s host Alan B. Smith for a renewed take on the Ancient Aliens theory as he welcomes author Xaviant Haze’s personal understanding and research into the idea that biblical stories of the Old Testament and New Testament can be interpreted from the perspective that the ancient gods, God, angels and nephilim (giants) had existed as ancient astronauts who came to earth for self serving reasons. He also offers alternative thoughts on who Jesus was and how he could possibly have such powers. As others have done, Xaviant uses the story of Gilgamesh and the ancient Sumerian history tales as supportive evidence for how to properly interpret the Bible. Xaviant does not mince words in his defiance of traditional interpretations by using a both scientized and creative approach to reading into these fantastic stories of old.
XAVIANT HAZE
Xaviant Haze is an independent researcher of ancient manuscripts and alternative history, exploring and documenting his findings on lost cities and the myths of the pre-diluvian world. The coauthor of The Suppressed History of America, author of Ancient Giants In America and Aliens In Ancient Egypt, he lives in South Beach, Florida. For Ancient Aliens In The Bible click here!
Alan’s Paranormal Cabin
One of the most entertaining theories within the world – or between the worlds – of the study of the paranormal and ufology is that of the ancient astronaut theory. This is due in part because it refreshes the tales that we already know. The thrill of hearing about the adventures, misadventures, plights, and fantastic beings with amazing powers of ancient mythologies are felt anew when these stories are interpreted through the ancient alien lens. On the one hand, the ancient alien theory can make these stories seem even more fantastical; on the other hand – more real.
Read the rest here: https://inceptionradionetwork.com/xaviant-haze-ancient-aliens/</t>
  </si>
  <si>
    <t>NRcltfkLl5o</t>
  </si>
  <si>
    <t>https://youtu.be/dV6T4uxGas8</t>
  </si>
  <si>
    <t>Aage Nost   Life Changing Alien Secrets We have Been Deprived Of</t>
  </si>
  <si>
    <t>UFO &amp; Alien Researcher Aage Nost shares mind blowing secrets of all the things we are not supposed to know about and how it will change our lives.
Life Changing Alien Secrets We have Been Deprived Of
Monday, November 27th, 2017 at 6 pm ET, Keith Anthony Blanchard of Center of Light Radio invites Aage Nost to share the secret of all the Alien things we are not supposed to know about and how it will change our lives.
AAGE NOST
Aage Nost was born on a farm in Norway, in Northern Europe. He had to take over much of the work and management of the farm at an early age as a teen-ager. While still a teenager, he learned Hypnosis from a magician in Europe.
By the age of 25 he had learned several languages, studied science including Metaphysics and different forms and theories of Spirituality.Between then and now, he has done and been involved in many projects.
Aage taught the “Subliminal Dynamics Mind Development” course, (now called “Subliminal Dynamics Mind Management”), which teaches you to assimilate information from a book at the rate of 50,000 or more words per minute or more, Perfected memory, Creative visualization for healing and manifestation, Creative goal setting, and other things not taught in the regular school system.
He co-wrote a book with author, Patricia Ress of Omaha, Nebraska, titled “Alien Encounters in America’s Midwest”. It featured hidden Government documents proving the Government cover-up of the UFO issue, NASA prints of building and structures on our Moon, and personal testimonies from people who have had contacts with Extra Terrestrials. – http://www.aage-nost.com
Spiritual Science, Higher Conscious Thinking, and How to Access The Universal Consciousness: Learn How To Expand The Power Of The Mind At Every Level of Existence
CONCEPTS WRITTEN ABOUT IN THIS BOOK How the universe downloaded all its knowledge into my mind – How to design your life experience the way you want it to be, before you have to live it – until now, mostly undiscovered Universal Success Principles – Creation – What was created at the “Big Bang” – Who was “Jesus”, and what did he look like, according to the obscure Roman writings, and other non-biblical records? – Who / what is “God”? – – – Who really created the first Bible? – Who / what are you? – Who created you? – What is the Physical world made of? – What is Universal Consciousness? – How to use the right techniques to access the Universal Consciousness to manifest good things in your life – “Pearls of wisdom” and Success principles you can only learn by talking to Billionaires – How the Universal Consciousness speaks to you – What is the Universal Mind? – Get the Book!
Listen to this interview &amp; catch up on all the other shows by joining our IRN Insider program!</t>
  </si>
  <si>
    <t>dV6T4uxGas8</t>
  </si>
  <si>
    <t>2017 11 27</t>
  </si>
  <si>
    <t>https://youtu.be/l35J_5VSPhM</t>
  </si>
  <si>
    <t>UFO Headline News   SaturdaySunday November 25th &amp; 26th, 2017</t>
  </si>
  <si>
    <t>Get the rest of the links here:
https://inceptionradionetwork.com/ufo-headline-news-11-25-17/
Here is the UFO Headline News for Saturday/Sunday November 25th &amp; 26th, 2017
Headline #1: UFO Sighting in Annapolis, Maryland on 2017-11-19 21:00:00 – Seemed like an aircraft, flew steady, but seemed high and very large
Synopsis: was sitting in the hot tub, watching the stars and airplanes. a lot of airplane traffic above me because of my proximity to bwi. then i saw the v shaped lights through cloud cover, so it was higher and further than local plane traffic. it surprised me because it seemed far away but was much larger than any other traffic i’m used to seeing. and the lights were unlike lights on any plane i’ve seen. both sides of the v were lit with individual lights, maybe 5-8 each side. no light was brighter than the other, and there were no other lights except on the “v”.
Headline #2: Black Triangle Sighting in Albuquerque, New Mexico on 2017-11-17 00:00:00 – Was driving in albuquerque, nm neighborhood and saw a triangle shaped craft with lights
Synopsis: I was driving around in the nob hill area of albuquerque. i turned down a side street and saw a triangle shaped craft with lights that went up the side of it. it was illuminated so it formed a v shape. i
Headline #3: Alien Encounter in Willmar, Minnesota
Synopsis: On october 25, 2017 i woke with three marks on my left upper arm. one one each side. inner arm was two puncture wounds (. .) front of arm three puncture wounds in triangle shape, and back of arm was like someone had scraped my skin off in a small round patch. all three spots remained red and irritated and slightly raised for several days.
Headline #4: UFO Sighting in Kutztown, Pennsylvania 
Synopsis: Driving i78 east, there was what appeared to be a very large survey drone flying. it was so large, i was trying to determine if it was a plane or a drone. then i noticed something moving in a straight path, far above and beyond the drone. both the drone and ufo were headed west. the other object didn’t appear to have wings. there seemed to be a slight haze around it, like you would see coming off a hot road. it gave the object an almost translucent look. it was traveling at a speed of only about 80mph, i would guess. i only got to watch it for about 30 seconds before it disappeared behind the clouds
Headline #5: UFO Sighting in Winston-Salem, North Carolina
Synopsis: Myself and 6 other people were in the back yard, when a round disc appeared above us, it stayed above us at about 50 ft. i could have thrown a rock and hit it! not only did the craft not make any noise, but it seemed to absorb all other noises! we all stood motionless for 20 minutes staring at the ufo! my brother and i often discuss the event and the complete absence of sound and lack of ability to move! i have no doubt we were given something that day! the sun started to go down and our neighbors lights hit it and it started moving, we snapped out of it and it slowly started moving!
Headline #6: UFO Sighting in Ossining, New York
Synopsis: A few days before this i was having debates with people on facebook about the chem trail controversy,so as i’m walking home from the store i noticed 3 planes in the same area leaving behind what seems to be chemicals,so i took my phone out to record at that time i witnessed 3 more planes as i recorded the sixth plane there was a ufo flying underneath the sixth plane,however i did not notice this until i veiwed the video for the third time.As the video shows it was a clear day and it definitely was not a bird. this is not the first time i witnessed a ufo but it is the first time i was able to record it.But what was more strange is two of the planes completely disappeared,no they did not fly out of view,i thought it was very strange,no i’m not crazy. i’m starting to see more and more strange things. i’m forwarding the video please respond back tell me what you think,watch closely as i record the sixth plane.
Headline #7: UFO Sighting in Isle of Wight, Engla</t>
  </si>
  <si>
    <t>l35J_5VSPhM</t>
  </si>
  <si>
    <t>https://youtu.be/P8dKTXU1oPI</t>
  </si>
  <si>
    <t>UFO Headline News   Wednesday, November 22nd, 2017</t>
  </si>
  <si>
    <t>Get the rest of the links here:
https://inceptionradionetwork.com/ufo-headline-news-11-22-17/
Here is the UFO Headline News for Wednesday, November 22nd, 2017
Headline #1: Posted: 14 Nov 2017 07:22 PM PST
Synopsis: Coming out of house and my friend sees some lights through the trees. i look and have never seen any light like it before.Neither did he so i made him drive close and he got scared when seeing what’s it was and drove away fast so i couldn’t get out the car as i was getting my camera ready, said he didn’t want to get abducted. it was large probly at least 1000 ft but i think larger and moving slowly. one light dossappeared i’ve the mountain. i couldn’t see a craft just the lights. it was night no video would pick it up
Headline #2: Black Triangle Sighting in Troy, New York on 2017-11-16 17:31:00 – I saw what looked like a v or triangle shaped set of lights hovering above a house and then it left pretty quickly.
Synopsis: I was driving home and was turning onto a road and happened to look over at what i first thought was a strangely placed street light because it was very bright and had a lot of lights but then i realized it was a v shape or triangle im not sure which and it was hovering almost over or next to a house. i pulled over to try and get a picture of it but before i could it had started to move slightly and then quickly flew off in another direction than the way it was initially facing.
Headline #3:  UFO Sighting in Bronx, New York on 2017-11-17 15:32:00 – Object hoverd with smaller lights leaving, and going in object!
Synopsis: It was about 3;30 am and i was going to work. and in the ubove ground train station i could see the clear sky/ noticed one light a lone in the sky that was different/? it with the naked eye? seem to palsat right away i got my cellphone and wow!! now i could really see more! like the smaller lights going in and out of this thing!From the bottom ? at times this light would become very bright soo one could see the under belley of this thing? have 4 minute clear vidio of this thing!! on cell phone!
Headline #4: UFO Sighting in Gobernador Mayer, Santa Cruz on 2002-01-04 04:30:00 – Lost time in patagonia
Posted: 17 Nov 2017 01:22 PM PST
Synopsis: We initiate the trip to el calafate from rio gallegos (distance: more os less 295 km for rp 5 road) in 0330 hours whit full fuel tank of the focus clx 2002 (new car). when we pased the school of gobernador mayer an we started to clim hill our vehicle stoped instantly, we was parking in reverse but a blue electric strong light flashed inside the car. we cant remember any sounds or anything else after that. we wake up 25 minutes later (said our clocks and cellulars) on rn 40 at 2 kilometers from paso río bote, 42 kilometers before el calafate. the baterry of the vehicle are melted, the cristals are scratched and in part brokeds, ..
Headline #5: UFO Sighting in Utah on 2017-11-14 14:30:00 – Distant, white, hovering, no movement, circular,
Posted: 14 Nov 2017 09:36 AM PST
Synopsis: I was outdoors walking, then looked up to the eastern sky, in northern utah roughly 45 miles north of salt lake city and observed a white circular object not moving, seemed out of place, so i went to grab my binoculars to see the object better, and it was as i said a white circular object sitting in the sky not moving for a good 30 minutes. 2. what made me notice the object was its whiteness not moving against the clear blue sky. 3. when i 1st noticed the object i didn’t know what it was, just seemed out of place. 4. detail of object–white, hovering, no movement. circular, orb. no motion cuz’ it sat in same spot when i observed it for 30min. 5. it just seemed odd, outta place,. 6. it might still be there, i just got to a computer to report what i saw
Send Us a UFO News Tip!
Know of a possible UFO News story in your area, or have amazing photos and videos to share? Submit your tips to IRN! It’s easy… Simply send us an email to uhn@inceptionradionetwork.com or call (888) 919-2355 (B-E-L-L).
Listen to today’s UF</t>
  </si>
  <si>
    <t>P8dKTXU1oPI</t>
  </si>
  <si>
    <t>https://youtu.be/powLJ4MAjYg</t>
  </si>
  <si>
    <t>UFO Headline News   Friday, November 24th, 2017</t>
  </si>
  <si>
    <t>Get the rest of the links here:
https://inceptionradionetwork.com/ufo-headline-news-11-24-17/
Here is the UFO Headline News for Friday, November 24th, 2017
Headline #1:  Three videos were submitted with a UFO report submitted to the Mutual UFO Network (MUFON) on November 9, 2017. The report came from Moore, Oklahoma, and the alleged sighting occurred the same day.
Synopsis: The witness claims to have seen the objects at around 5:15 pm while picking up a child after school. The videos were captured by cell phone. The objects were described as square and dark, and tumbling as they rise higher into the sky. The report was titled, “Two objects floating in the air.”
Headline #2: On the morning of October 23, my long-time source JP (a pseudonym) was once again instructed to look up into the sky by a nearby covert operative where he saw a rectangle platform shaped UFO. 
Synopsis: He used his camera phone to take five photos of the UFO. He then noticed that he had missing time and when he tried to recall what had happened, he had memory flashes of being inside the flying rectangle he had just photographed.
Headline #3: The internet is abuzz with speculations regarding an enormous, unknown object hidden under the frozen wastes of Antarctica.
Synopsis: Theories as to what it could be range from an asteroid to a Nazi UFO base to a gateway leading into a “hollow” Earth. What on earth could this object be exactly?
A massive “anomaly” has been discovered buried beneath the Antarctic ice in an area known as Wilkes Land. The area stretches across 151 miles and has a minimum depth of approximately 2,700 feet.
Headline #4: An organization of scientists, former military and law enforcement officials and other professionals hope to bring science to bear in the search for answers to the UFO mystery.
Synopsis: October 27, 2017 – The Scientific Coalition for Ufology (SCU) is formally launching today, and hopes to bring the discipline and rigor of scientific analysis to the study of Unidentified Aerial Phenomena (UAPs), also known as Unidentified Flying Objects (UFOs). A group of scientists, former military and law enforcement officials and other professionals, many of whom have decades of experience looking into UAPs, believe there are many unanswered questions, and that a serious examination is warranted.
“SCU is composed of serious, dedicated, researchers who do not merely gloss over this subject, but rather they dive into it, investigate it broadly, remain objective and apply the scientific method and its principles to the study,” explained SCU board member Rich Hoffman. “We seek to have formal peer reviewed works being printed in journals, not tabloids.”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Friday, November 24th, 2017 appeared first on Inception Radio Network | UFO &amp; Paranormal Talk Radio.</t>
  </si>
  <si>
    <t>powLJ4MAjYg</t>
  </si>
  <si>
    <t>https://youtu.be/0YQ6oFapg8o</t>
  </si>
  <si>
    <t>UFO Headline News   Wednesday, November 23rd, 2017</t>
  </si>
  <si>
    <t>Get the rest of the links here:
https://inceptionradionetwork.com/ufo-headline-news-11-23-17/
Here is the UFO Headline News for Wednesday, November 23rd, 2017
Headline #1: UFO Sighting in La Rue, Ohio on 2017-08-10 22:30:00
Synopsis: Edited ufo video. flashes in the sky pointed out. see description on raw video i’ve seen this thing in multiple states since around 2012 at least. it makes no sound. (the first 4 seconds of the video are stars.) i have an extensive aviation and aerospace background enough to know the differences in airborne craft and their flight peculiarities, if any.
Headline #2: UFO Sighting in Agua Doce, SC, State of Santa Catarina on 2017-11-12 20:02:00
Synopsis: I was at a pch, located in agua doce, sc, photographing the night sky. in addition to stars, i observed commercial airplanes, satellites and meteors. at one point what i thought was a satellite, abruptly changed direction by 45 degrees, repeating this movement with a trajectory in zig zag. the speed was a little lower than the commercial planes, the movement was very peculiar, detachable from any other celestial body. i directed my camera to try to capture the movement, during the exposure time of the photograph (60s) the object increased the intensity of the brightness and accelerated very fast disappearing. -26.676906, -51.721535
Headline #3: UFO Sighting in Bundenbach, Rhineland-Palatinate on 2017-07-01 00:00:00 
Synopsis: Please note, that what i’ve seen was not a plane! i do not have the exact date anymore, but it was a warm summer night and i was sitting late in the evening, i guess around 10 pm or later, in my background with a cup of tea. it was a lovely, warm summer night. no clouds. i was looking at the clear sky to watch the stars, as suddenly in the distance a bright light appeared. i immediately thought, i should make a wish, because my first impression was: this is a falling star, but then i saw it did not go down in a straight line. the round, object was in the distance, difficult to tell the actual size because i do not know how far away it was. from my point of view it was around the size of a penny and seemed more like a round object.
Headline #4: ANCIENT HISTORY
Synopsis: There are a number of tales mentioned in Native American tribes about tall and strong red-haired giants, which inhabited the Nevada region of thousands of years ago. In the stories they are described as cruel, cannibalistic and extremely barbaric race of humanoid giants.
This Native American tribe was called The Paiute and they had a name for this race of giants which is Si-Te-Cah. In northern Paiute, this means ‘tule-eaters’, since, according the legend, these giants arrived from a distant island by crossing the ocean on the rafts constructed using the fibrous tule plant.
Headline #5: A MOST HAUNTED FAMILY
Synopsis: “I am pretty sure I am actually the only person in my family that does not have a personal ghost story. I find my family to be very intelligent people that would not make this shit up, but it’s also hard to imagine something that you yourself have never experienced. You know? So, here are some of their stories, which are pretty creepy!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Wednesday, November 23rd, 2017 appeared first on Inception Radio Network | UFO &amp; Paranormal Talk Radio.</t>
  </si>
  <si>
    <t>0YQ6oFapg8o</t>
  </si>
  <si>
    <t>https://youtu.be/pfCh6qy3qh4</t>
  </si>
  <si>
    <t>UFO Headline News   Tuesday, November 21st, 2017</t>
  </si>
  <si>
    <t>Get the rest of the links here:
https://inceptionradionetwork.com/ufo-headline-news-11-21-17/
Here is the UFO Headline News for Tuesday, November 21st, 2017
Headline #1: UFO Sighting in Cebu City, Central Visayas on 2017-11-03 16:46:00 – Two cigar/disc shaped objects hovering over the sea.
Synopsis:This event happened at a beach resort on the south western part of camotes island at around 4:46 pm (local time), november 3, 2017. my family and i were at the beach, waiting for the sunset. i was playing some music from my outdoor speaker, so i wasn’t able to hear if the ufos were making a sound or not. and honestly, i didnt notice that there were presumably ufos due to the brightness and glare of the sun which made the sky hazy, until i edited/enhanced the picture. i will send you three pictures, 1. raw shot/photo 2. edited photo 3. zoomed and edited photo i felt excited when i noticed the ufos because i knew it happened in a very interesting place.
Headline #2: UFO Sighting in London, England on 1977-10-16 16:38:00 – Large ball very bright light spinning rapidly hovering ,zig zagging all at very high speeds
Synopsis: I lived on top of a shop i was on the balcony kicking a football when i looked up the cloud was low and moving steadily, as i kicked the ball up something caught my eye just to the left, it was a very white bright light spinning at extreme speed at first just hovering then it started to zig zag at extreme speed at that moment i called out to someone have a look at that moment it moved towards me hovered then from a standing start took off at about 90 degrees at speed i have never seen in real life , no one believed me everyone thought i was mad even to this day i still get laughed at but i know what i saw and know it was real
Headline #3: UFO Sighting in Chicago, Illinois on 1998-05-31 00:00:00 – Ohare object paces commercial jet
Synopsis: Commercial jet afternoon flight from chicago to milwaukee. took window seat few rows ahead of emergency exit. looked out window on takeoff to see city, saw flattened rectangular object with triangular nose and small winglets alongside our jet wing. object kept pace as jet ascended, then pulled ahead so i saw three orange glows at end of object, but no exhaust and no wavering air from heat waves. stunned, then curious, got so into watching it, did not mention to other passengers. thought probably military drone test, took a break for a few minutes, looked back, it was gone.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t>
  </si>
  <si>
    <t>pfCh6qy3qh4</t>
  </si>
  <si>
    <t>2017 11 22</t>
  </si>
  <si>
    <t>https://youtu.be/_FdwOeF8kxA</t>
  </si>
  <si>
    <t>Robert Abbatiello   Unlocking the Mystery of Lyme &amp; Autoimmune Disease</t>
  </si>
  <si>
    <t>Robert Abbatiello talks about cases of Lyme and autoimmune diseases that are rising exponentially in the U.S. and turning deadlier than ever.
Unlocking the Mystery of Lyme &amp; Autoimmune Disease
Traditional antibiotics appear to be ineffective for many, so what are the best treatments that will offer relief?
Wednesday, November 22nd, 2017 at 7:30 pm ET, join Supernatural Girlz host Patricia Baker and co-host PK as they peak with licensed acupuncturist Robert Abbatiello about cases of Lyme and autoimmune diseases that are rising exponentially in the U.S. and turning deadlier than ever.
ROBERT ABBATIELLO
Robert Abbatiello, N.D., L.Ac. is a Licensed Acupuncturist &amp; Herbalist, Naturopathic Doctor, Homeopath &amp; Nutritional Consultant. He currently maintains his Acupuncture and Herbal license in Massachusetts and is a graduate of Westbrook University (Doctor of Naturopathy). Robert brings a wealth of knowledge, experience and training to the natural healing arts of acupuncture, naturopathy, homeopathy, herbology and the teaching of yoga &amp; meditation.
He began his healing arts training in 1973 with the study of meditation. Robert learned the power of this ancient healing art when he had a powerful transforming healing experience. After that, he began a decade of extensive travel and studies with numerous Spiritual Teachers &amp; Healers from around the world. ** Click HERE to read Robert’s “Testimonials”!! *Fall 2009 Issue of Many Hands Magazine In 1979, he received his certification from the World Yoga Association in hatha yoga instruction. He completed his Kundalini Yoga Teachers Training in 1990.
After graduating from the New England School of Acupuncture in 1985, Robert began his acupuncture practice at the renownSports Medicine Brookline. His success led to the opening of an educational health center which provided acupuncture treatment as well as classes in kundalini yoga, meditation, massage, diet, and the principles of Naturopathic healing.
Now I know you're depressed but don't look down, look out the window, O.K.? Continuing his pioneering efforts, Robert became one of the first acupuncture clinical supervisors at the Acupuncture Care Project in Back Bay Boston. The synthesis of traditional and esoteric acupuncture, homeopathy, herbs, nutrition, Naturopathic cleansing programs, kundalini yoga, meditation along with natural life style education constitute his primary emphasis in patient care. Robert has furthered refined his nutritional care by incorporating Nutritional Reflex Techniques.
As a nutritional consultant, Robert has developed his own line of supplements while his wide knowledge of proper diet &amp; supplementation for peak performance in everyday &amp; athletic life has been accessed from coast to coast: which include the likes of reknowned trainer Greg Joujon-Roche and stars on the level of Melanie “Sporty Spice” Chisholm &amp; Alicia “Pink” Moore. Robert has developed several systems of healing including ClearPoint Acupuncture ™, NeuroClear ™ and PulseClear ™. He has also developed several Healing Cleanses.
*****
Join forces with IRN and dig deeper.
https://irn.bz/InsiderClub</t>
  </si>
  <si>
    <t>_FdwOeF8kxA</t>
  </si>
  <si>
    <t>2017 11 21</t>
  </si>
  <si>
    <t>https://youtu.be/WtUTjm20_wA</t>
  </si>
  <si>
    <t>UFO Headline News   Monday November 20th, 2017</t>
  </si>
  <si>
    <t>Get the rest of the links here:
https://inceptionradionetwork.com/ufo-headline-news-11-20-17/
Here is the UFO Headline News for Monday, November 20th, 2017
Headline #1: UFO Sighting in Sierra Vista, Arizona on 2017-11-12 19:30:00 – Hovering object flashing colors very close to the ground with no sound
Synopsis:My girlfriend and i were out for a walk just after dark around 7:30 sunday evening. we were talking and walking and she was on the phone with her mom. as i often do i looked up and what appeared to be a helicopter or something at first was hovering over the neighborhood directly in front of us about 1/2 mile away. it was flashing red, white and then blue and was motionless for some time. i brought this to my girlfriends attention and she saw it as well. shortly after that it began to move, very slowly due west and towards us.
Headline #2: UFO Sighting in Mount Shasta, California on 2017-08-25 22:30:00 – We were atop mt. shasta for about 15 minutes when we observed a bright blue light in space near the bottom left star of the little dipper, it blinked in bright flashes across the sky before disappearing.
Synopsis:I am a ufo fanatic living in northern california, about 3 months ago my family and i took a trip up to the mt. shasta area in northern california. we were there for a week. since i’m in to ufos i convinced my family to take me up the mountain at night to see if we could observe anything. we were on the highest point of the mountain you could drive to when the event occurred. the area at night was completely dark minus a few campers down the slope from us, but their lights didn’t obscure the view at all. the entire milky way was completely visible and it was spectacular.After we had been there going on about 15 minutes i was looking in the direction of the bottom left star in the little dipper constellation, when i saw a very bright flash of white-blue light…
Headline #3: Black Triangle Sighting in Can’t remember, Arizona on 1994-05-15 00:00:00 – I saw a monstrous black “jet type” craft appear over a small mountain top
Synopsis: My husband, teenage son, and i were driving back through az to sd, ca.,where we lived. we were driving down a highway in a small mountain/foothills region of az. my husband was driving, son was in back seat, and i was up front in the passenger seat. suddenly, over the top, and very near to the top of a “foothill”/ small mountain, to my right, coming from the west, appeared a massive, dull black jet type air craft. it was looming, and moving very slowly at a low altitude over the top of the foothill. my husband caught it in corner of his eye and slowed down. this thing flew right in front of us, flying over the highway and slowly disappeared over the mountain on the east side of the highway. we were stunned. “whoaaaa….What was that”? i asked my husband, who was a vietnam veteran. he couldn’t see it as well as i , because he was driving. we considered the b1 stealth bomber,
Headline #4: UFO Sighting in West Valley City, Utah on 1995-06-25 00:00:00 – I never saw a ufo in my encounter so i do not know if there was one.
Synopsis:i am 33 now and when i had the obduction with the entity i was about 10 or 11. i remember i think it was about 12:00am or 1:00am i can’t be sure. i remember i was on the floor in my moms room by the window and my mom asleep in her bed. she always kept the door closed at night. i woke and saw her door open and i remember hearing this buzzing kind of noise and flickering and power going out in the apartment and i was still laying on the floor with my pillow and blankets. it started to get a little humid and there was an entity over me looking strait at me. i remember it being very tall and its eyes where pitch black and not shaped like tear drops like a lot of people describe but more human like but bigger….
Headline #5: UFO Sighting in Manitowoc, Wisconsin on 2015-01-08 02:00:00 – My most vivid abduction, with picture
Synopsis: January 2015 – abduction i found myself reliving it over and over, at first i was</t>
  </si>
  <si>
    <t>WtUTjm20_wA</t>
  </si>
  <si>
    <t>https://youtu.be/6OF7Ld1yDU4</t>
  </si>
  <si>
    <t>UFO Headline News   Saturday   Sunday November 18th &amp; 19th, 2017</t>
  </si>
  <si>
    <t>Get the rest of the links here:
https://inceptionradionetwork.com/ufo-headline-news-11-18-17/
Here is the UFO Headline News for Saturday/Sunday November 18th &amp; 19th, 2017
Headline #1: UFO Sighting in Los Angeles, California on November 7, 2017
Synopsis:  parked my car and walked west for a minute towards my house in echo park/ west lake, los angeles. from our street there is a clear view of downtown los angeles, mostly the northern sky scrapers including the newly built wilshire grand center. as i approached the gate to my yard, i noticed two glowing red orbs slowly moving south/ east towards the sky scrapers. at first i assumed they were helicopters, however after a few moments, i saw that there weren’t any flashing white lights.
Headline #2: UFO Sighting in Cardiff, Wales on November 5, 2017
Synopsis: I was travelling east on the m4 motorway between cardiff and newport in south wales on sunday 5 november 2017 at approximately 4.05 pm. in the sky to my left was a white object which did not appear to be moving. i took 2 photos on my iphone 7 but they are not very clear. once home, i enlarged the images and saw that the object was definitely nothing i recognised, appearing as 4 vertical rectangles side by side. had i been alone i would have pulled off the motorway to view the object further, but unfortunately this wasn’t the case.
Headline #3: UFO Sighting in Phoenix, Arizona on July 16, 2017
Synopsis: Filming lightening during first major monsoon storm in maricopa, arizona. after viewing videos weeks later, found one video that captured something i did not see with my naked eyes! i was recorded any area with potential lightening, so any flash of lights i pointed my phone towards. but what was viewed in video, i did not see at all while i was recording! my phone captured a ball of light appearing followed by a shadowed craft, chevron-shaped, which briefly came to view and left, then a quick flash of light much like an explosion, which then the ball of light went into a frenzy.
Headline #4: UFO Sighting in Sturgeon Bay, Wisconsin on July 15, 2017
Synopsis: So the first time i saw this plasma orange craft i was standing in my driveway having a smoke and it flew very low right over the u.S. coast guard station that i live next to it is a fairly large orb and makes absolutely no noise. the second time was on the fourth of july it flew in the same area over my home towards a local beach down the road in response to fireworks that were being set off. it seems to be able to sense atmospheric activity.
Headline #5: UFO Sighting in Stuttgart, Baden-Württemberg on August 1, 2006
Synopsis: I am 28years old now. when i saw that ufo i was like 16. i was in a garden of a girl with 2 other girls. one of these girls was my best female friend. we had a rly tight relation, so we went to the nearby lake, which was like 500 meters away. we sat on a bank next to the lake. when we went back, she squeezed my hand, saying, you also see thats thing next to the tree? (it was in contrast to the lake, ( in the back right of us) which shined in the light of the almost full moon). that thing was like 11-130 cm and had a rectangualr headshape.
Headline #6: UFOs over Oklahoma caught on video with cell phone
Synopsis: he witness claims to have seen the objects at around 5:15 pm while picking up a child after school. The videos were captured by cell phone. The objects were described as square and dark, and tumbling as they rise higher into the sky. The report was titled, “Two objects floating in the air.”
Headline #7: Something scorching hot is melting Antarctica from below, and NASA thinks they know what it is
Synopsis: Scientists have long studied the behavior of its massive ice sheets and the land underneath them in the hopes of understanding the unique geological quirks of the continent, but are frequently puzzled by new discoveries. Now, one of the biggest head-scratchers of all might finally have an answer, and it all starts deep under the surface.
Headline #8: The Phantom of the Truck Sto</t>
  </si>
  <si>
    <t>6OF7Ld1yDU4</t>
  </si>
  <si>
    <t>2017 11 20</t>
  </si>
  <si>
    <t>https://youtu.be/ruqWOSRzr78</t>
  </si>
  <si>
    <t>Classified U.S. Military Projects   TB-12 and Flying Doritos Aircrafts</t>
  </si>
  <si>
    <t>Mack Maloney, Juan-Juan of Mack Maloney's Military X-Files discuss the deepest classified projects of the U.S. military, including the Flying Doritos.
TB-12, Flying Doritos &amp; a Package from Puddles
Saturday, November 18th, 2017 at 9 pm ET, Mack Maloney, Juan-Juan of Mack Maloney’s Military X-Files talk to UFO researcher Michael Schratt about the deepest classified projects of the U.S. military, including the $5 billion “Flying Dorito.” Switchblade &amp; Emily-Em report on the recent Creature Weekend. Mack gets a surprise package from Puddles the Cat. Special guest: Martin Willis of Podcast UFO.
U.S. Military Aircrafts Confused for UFOs
The McDonnell Douglas/General Dynamics A-12 Avenger II was a proposed American attack aircraft from McDonnell Douglas and General Dynamics. It was to be an all-weather, carrier-based stealth bomber replacement for the Grumman A-6 Intruder in the United States Navy and Marine Corps. Its Avenger II name was taken from the Grumman TBF Avenger of World War II.
The development of the A-12 was troubled by cost overruns and several delays, causing questions of the program’s ability to deliver upon its objectives; these doubts led to the development program being canceled in 1991. The manner of its cancellation was contested through litigation until a settlement was reached in January 2014.
The United States Navy began the Advanced Tactical Aircraft (ATA) program in 1983. The program was to develop and field a replacement for the A-6 Intruder by 1994. Stealth technology developed for the United States Air Force would be used heavily in the program. Concept design contracts were awarded to the industry teams of McDonnell Douglas/General Dynamics, and Northrop/Grumman/Vought in November 1984. The teams were awarded contracts for further concept development in 1986.
The McDonnell Douglas/General Dynamics team was selected as the winner on 13 January 1988; the rival team led by Grumman surprisingly failed to submit a final bid. The McDonnell Douglas/General Dynamics team was awarded a development contract and the ATA aircraft was designated A-12. The first flight was initially planned for December 1990. The A-12 was named Avenger II in homage to the World War II-era Navy torpedo-bomber Grumman TBF Avenger.
The Navy initially sought to buy 620 A-12s and Marines wanted 238. In addition, the Air Force briefly considered ordering some 400 of an A-12 derivative. The A-12 was promoted as a possible replacement for the Air Force’s General Dynamics F-111 Aardvark, and for the United Kingdom’s Panavia Tornado fighter-bombers. The craft was a flying wing design in the shape of an isosceles triangle, with the cockpit situated near the apex of the triangle The A-12 gained the nickname “Flying Dorito”.
Download the Podcast here:
https://inceptionradionetwork.com/tb-12-flying-doritos-package-puddles/
Listen to this interview &amp; catch up on all the other shows by joining our IRN Insider program!</t>
  </si>
  <si>
    <t>ruqWOSRzr78</t>
  </si>
  <si>
    <t>https://youtu.be/ygyiYGvY9_w</t>
  </si>
  <si>
    <t xml:space="preserve">Craig Nehring   What Really Destroyed the Haunted Summerwind Mansion </t>
  </si>
  <si>
    <t>Fox Valley Ghost Hunters' Craig Nehring shares his insight on the mystery and possible consipracy behind the Haunted Summerwind Masion Fire.
What Really Destroyed the Haunted Summerwind Mansion?
Friday, November 17th, 2017 at 11 pm ET, Paraversal Universe Radio’s au courant couple of the para-weird, Kevin and Jennifer Malek as they revisit and delve into the mystery of the Summerwind Fire regarding the recent news and information concerning an alleged arson and a possible conspiracy. Joining them is Author and Ghost Hunter Craig Nehring from the Fox Valley Ghost Hunters and the Summerwind Restoration Society.
CRAIG NEHRING
Craig Nehring is from Minocqua, WI and lived in that area for 30 years. He lived very close to Summerwind Mansion and that is how he got his start into ghost-hunting. In addition he would see shadows and hear voices and things he couldn’t explain.
In 2005 Nehring moved to the Fox Valley area. Around that time the ghost-hunting shows on television, started to pop up all over the place. Nehring decided to build his own team of investigators. His team’s first investigation was at an old hospital.
In 2010 the Fox Valley Ghost Hunters were in the local news paper, The Post Crescent followed them around in the building and wrote a story on the team. This was only the beginning.
The Urban Legend of the Summerwind Mansion
Summerwind, formerly known as Lamont Mansion, is a ruined mansion on the shores of West Bay Lake in Vilas County, Wisconsin. Located on private land, its ruins are closed to the public. A number of urban legends and ghost stories in popular culture have contributed to its reputation as a haunted house.
According to popular accounts, Summerwind was built in the early 20th century as a fishing lodge on the edge of West Bay Lake in Vilas County, in northeastern Wisconsin, and in 1916, purchased by Robert Patterson Lamont. According to some stories circulated, Lamont employed Chicago architects for the remodeling. Some versions of the story name the architects as Tallmadge and Watson. Supposedly the renovations took two years to complete.
Legends include claims that Lamont fired a pistol at a ghost one night and was so frightened that he and his family abandoned the house. Other legends include claims that subsequent owners Arnold and Ginger Hinshaw were so disturbed by hauntings that Arnold suffered a “nervous breakdown” and Ginger attempted suicide.
Who are the Fox Valley Ghost Hunters?
Fox Valley Ghost Hunters is a professional group of dedicated and caring individuals that was established to help residents of Wisconsin and the U.P. of Michigan understand paranormal activity in their homes or places of business.
Our team uses some of the latest technology which can be found on our equipment page. We go into each investigation as skeptics and let the evidence speak for itself. Whenever possible we try to collect evidence that could disprove a haunting.
We are a non-profit group and NEVER charge for our services, no matter the distance of travel. We caution anyone paying for a group to come into your home. While we will provide our expertise and attempt to help you understand every aspect of what is happening in your home, we can’t guarantee the ability to remove the entity from your home. While we have a few other avenues to point you in the right direction and group of people we work with to help you with the entity, even they can’t guarantee it will go away, but they will try. New for 2017 we are working closely with a shamanic healer and house cleanser to help the client better.
Although we are non-profit, we try to set up fundraisers and we do accept donations to help with the cost of equipment, gas, etc.. – http://www.fvghosthunters.com/
Download the Podcast here:
https://inceptionradionetwork.com/craig-nehring-haunted-summerwind-mansion/
Listen to this interview &amp; catch up on all the other shows by joining our IRN Insider program! - http://irn.bz/InsiderClub</t>
  </si>
  <si>
    <t>ygyiYGvY9_w</t>
  </si>
  <si>
    <t>https://youtu.be/EoYmKxp2-T4</t>
  </si>
  <si>
    <t>UFO Headline News   Thursday November 16th, 2017</t>
  </si>
  <si>
    <t>Get the rest of the links here:
https://inceptionradionetwork.com/ufo-headline-news-11-16-17/
Here is the UFO Headline News for Thursday November 16th, 2017
Headline #1: UFO Sighting in Point Pleasant, New Jersey on July 31, 2017
Synopsis: My family and i were eating dinner at an outdoor restaurant in point pleasant, new jersey at the height of the summer shore season at around 8:20 pm on july 31st, 2017. i looked up to the northwestern sky and saw three, white, bright orbs in the air. the way they were aligned, and the fact that none were blinking, seemed somewhat odd, but i still reasoned that it was a plane. however, when i looked up a minute later they were all in the exact same spot.
Headline #2: UFO Sighting in Mount Baldy mountain rang, California on September 10, 2017
Synopsis: Came home from work, the usual late shift at 1:30 am. went outside at around 2-3 am, and began to stargaze. (have seen lights in area before) 2 orbs appeared,( i had not seen them, and i would have noticed them during to the good clear and dark night. from my driveway i can see two peaks of the mount baldy area. in between the peaks were two orbs hovering. they sat for a good 10 seconds before decending. one decended faster then the other one.
Headline #3: UFO Sighting in Thornaby, England on November 7, 2017
Synopsis: I went out into my front garden for a cigarette with my husband and looked up at the clouds. above the houses across the street i noticed a very bright, white, intermittent trail and when following the trail to the right noticed a small white glowing spot (orb?) moving in front of the clouds. i told my husband to look at it but the trail had disappeared and he wasn’t able to see the orb before it disappeared; i’m not certain whether it went into the clouds or just disappeared.
Headline #4: Study probes Saturn’s moon Enceladus. Plus, a new mission?
Synopsis: A new study shed light on what powers Enceladus’ extraordinary geologic activity, while – at a conference in Seattle last week – space visionaries discussed a return to Saturn’s geyser moon.
Headline #5: UFO Sighting in Vancouver, British Columbia on November 7, 2017
Synopsis: I was coming back from work. saw it look like a shooting star so i began to take out my phone to film the shooting star. however, it started to stop and brighten up and then began to move in a different direction and thats when i began recording. i was too confused and assume its a plane so i just ignored it till i got home and looked at it again and thought maybe it could be something else?
Headline #6: The Haunted Painting
Synopsis: Can inanimate objects be haunted? Can a spirit attach itself to a particular thing and then cause unexplained events to occur around it?
Headline #7: The Anguished Man: A Haunted Painting
Synopsis: THE CONTINUING STORY OF AN EERIE PAINTING THAT THE OWNER SAYS IS THE FOCUS OF STRANGE AND UNNERVING PARANORMAL ACTIVITYIn June, 2010, reader Sean Robinson sent in this story to Your True Tales: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Thursday November 16th, 2017 appeared first on Inception Radio Network | UFO &amp; Paranormal Talk Radio.</t>
  </si>
  <si>
    <t>EoYmKxp2-T4</t>
  </si>
  <si>
    <t>https://youtu.be/poQd9yIrWBo</t>
  </si>
  <si>
    <t>UFO Headline News   Friday November 17th, 2017</t>
  </si>
  <si>
    <t>Get the rest of the links here:
https://inceptionradionetwork.com/ufo-headline-news-11-17-17/
Here is the UFO Headline News for Friday November 17th, 2017
Headline #1: Black Triangle Sighting in Titusville, Florida on November 6, 2017
Synopsis: I remember seeing red and green lights flickering n blue i think 2 well when i got home i was looking and i seen a triangular aircraft ascend over my house no noise then i ran inside when i came back i seen it again but camoflauge itself like active
Headline #2: Black Triangle Sighting in Sierra Vista, Arizona on October 6, 2017
Synopsis: Not lens flare, mercury, venus, moon, or space station. moved around, strobing. near mountains.
Headline #3: UFO Sighting in Lindenhurst, Illinois on May 13, 2017
Synopsis: My friend looks at sky with christan friend because they sense something. see light. goes inside. starts video. talks about how he record it for me. the light is there, then slowly acsends then speeds up blinking and dissapears
Headline #4: UFO Sighting in Orlando, Florida on November 7, 2017
Synopsis: We were 4 of us playing tennis in usta. the game point was taken so were relaxing and getting ready for the next point. i did not have a clear shot when it was hovering, but i could see something hovering up on my left side. while the other friend of mine (opponent) was staring at it. then i turned left and i got the last few blinks of it hovering. it then took off so fast that it vanished in to the sky in like 0.5 seconds in a straight path. it is not something man made which can travel this fast. also it hovered up from a place where there is nothing, but just forest and trees and barren land.
Headline #5: UFO Sighting in Huntington, England on November 8, 2017
Synopsis: On the 8th november 2017 at 06:44 i was letting my dogs into the garden as i had just got up for work.
it was a very clear but cold &amp; frosty morning, visibility of the sky was very good.
i noticed a circular light travelling along the sky &amp; thought it was a plane at first but in my opinon it seemed to going far quick for the distance to be a plane so i got my phone &amp; started recording.
Headline #6: Next Mars rover will have 23 eyes
Synopsis: Mars hasn’t been spectacular in our sky in 2017, but it’ll have a memorable opposition in 2018. Then Mars will be especially close to us, and when many will be speaking of this neighboring red world, shining so brightly in our skies. The 2020 opposition of Mars will be excellent as well, which is why NASA choose 2020 as the year to send a new rover to Mars.
Headline #7: The Werewolf of Bedburg
Synopsis: In the late 16th century, the town of Bedburg, Germany was terrorized by a diabolical creature that slaughtered its cattle and snatched away its women and children, killing them with unspeakable morbidity. The shocked and horrified townspeople feared that they were being victimized by a raving demon from Hell or, just as bad, a bloodthirsty werewolf who lived among them.
Headline #8: True Stories of Werewolf Sightings and Encounters
Synopsis: Are werewolves real? There have been numerous sightings of creatures that fit the traditional description: wolf- or dog-like animals that walk upright on their hind legs. Consider these true stories.
Headline #9: Creepy Babysitting Experience
Synopsis: KERI IS FREAKED OUT BY SCARY DISTURBANCES FROM OUTSIDE THE HOUSE WHILE BABYSITTING
My scary experience happened to me when I was babysitting my cousin’s six children in the neighboring reservation called Little Saskatchewan. It was June, 2007. It was already 10:00 p.m.; I know because the kids were supposed to be in bed at 9:30, so I got them all ready for bed, and off they went. I sat around for a while, made a snack, and went to the computer room to waste some time, since I wasn’t tired yet.
Send Us a UFO News Tip!
Know of a possible UFO News story in your area, or have amazing photos and videos to share? Submit your tips to IRN! It’s easy… Simply send us an email to uhn@inceptionradionetwork.com or call (888) 919-2355 (B-E</t>
  </si>
  <si>
    <t>poQd9yIrWBo</t>
  </si>
  <si>
    <t>https://youtu.be/2DqZ_ucBER4</t>
  </si>
  <si>
    <t>Lyn Buchanan   Our Gov't's Most Effective Remote Viewing Techniques</t>
  </si>
  <si>
    <t>Lyn Buchanan shares his insight on the most effective remote viewing techniques that the government has managed to execute.
Our Government’s Most Effective Remote Viewing Techniques
Thursday, November 9th, 2017 at 10:30 pm ET, join the resolute seeker of truth, René Barnett of NightVision Radio invites renowned controlled remote viewer Lyn Buchanan to share his insight on the most effective remote viewing techniques that our government has managed to execute.
LYN BUCHANAN
Lyn Buchanan was one of the U.S. Military’s Controlled Remote Viewers from 1984 through 1992. Lyn’s role in remote viewing was declassified with the CIA’s  disclosure of the existence of the military’s remote viewing effort in 1994.
His company, Problems Solutions Innovations continues to work with both public service agencies and the corporate world to train and make use of talented and qualified Controlled Remote Viewers. – http://www.crviewer.com/
What is Remote Viewing?
Remote viewing (RV) is the practice of seeking impressions about a distant or unseen target, purportedly using extrasensory perception (ESP) or “sensing” with the mind.
Remote viewing experiments have historically been criticized for lack of proper controls and repeatability. There is no scientific evidence that remote viewing exists, and the topic of remote viewing is generally regarded as pseudoscience.
Typically a remote viewer is expected to give information about an object, event, person or location that is hidden from physical view and separated at some distance.
Physicists Russell Targ and Harold Puthoff, parapsychology researchers at Stanford Research Institute (SRI), are generally credited with coining the term “remote viewing” to distinguish it from the closely related concept of clairvoyance, although according to Targ, the term was first suggested by Ingo Swann in December 1971 during an experiment at the American Society for Psychical Research in New York City.
Remote viewing was popularized in the 1990s upon the declassification of certain documents related to the Stargate Project, a $20 million research program that had started in 1975 and was sponsored by the U.S. government, in an attempt to determine any potential military application of psychic phenomena. The program was terminated in 1995 after it failed to produce any actionable intelligence information.
Download the Podcast here:
https://inceptionradionetwork.com/lyn-buchanan-govt-remote-viewing/
Listen to this interview &amp; catch up on all the other shows by joining our IRN Insider program!</t>
  </si>
  <si>
    <t>2DqZ_ucBER4</t>
  </si>
  <si>
    <t>https://youtu.be/craaSnr6tms</t>
  </si>
  <si>
    <t>UFO Headline News   Wednesday November 15th, 2017</t>
  </si>
  <si>
    <t>Get the rest of the links here:
https://inceptionradionetwork.com/ufo-headline-news-11-15-17/
Here is the UFO Headline News for Wednesday November 15th, 2017
Headline #1: UFO Sighting in Deva, Județul Hunedoara on October 7, 2017
Synopsis:I was coming home from work, picked up my son from his nanny and we headed home. close to home, we both noticed some lights in the clouds. at first i thought they were reflections from the ground. when we first noticed them there were 4 bright lights in the clods, circling eachother in one spot. while we walked further towards our home, the circling lights seemed to follow the path of the street we were walking on.
Headline #2: UFO Sighting in South Chicago Heights, Illinois on October 28, 2017
Synopsis:I was driving on i-394 heading north (from dyer, in) heading back to chicago. out of the corner of my eye, i noticed some lights in the sky to my right (east). traffic was light, so i slowed down a bit to get a better look (i noticed the other cars also hit their brakes to slow down). i saw 4-5 large, hazy white lights chasing each other in a perfect circle, going through whatever clouds were there, and then meeting up in the middle of the circle and then going back into the circle formation. looked like they were playing ring around the rosie, but at a fast pace. i looked at the time and it was 7:55 pm.
Headline #3: UFO Sighting in Jarreau, Louisiana on December 24, 2014
Synopsis:My husband and i were driving home and i was amazed at a very unusual sunset. i asked my husband to pull over in a vacant field so that i could snap a few images of the clouds over alma plantation, a local sugar mill. the mill was in full production at the time. the next day i opened the images and noticed a white “speck” and thought the image was marred. when i expanded the image to find out exactly what the white speck looked like i was a little stunned to see this “object” i was leery of showing this to anyone except for my husband in fear i would be thought of as a nut…
Headline #4: Black Triangle Sighting in Portland, Oregon on March 17, 1981
Synopsis: lived in portland, oregon. it was march 17th 1981 @ about 4:30 in the morning (am). at first l thought l was dreaming. l could hear my dog in the basement barking constantly. there was this sound like l was in a wind tunnel and a very high pitch sound that was piercing my ears. suddenly l felt my feet go numb like they were no longer there. i guickly knew this was no dream. someone or thing was trying to take my insides of my body. i could feel my body disappearing as it went upward toward my head. it never at any time hurt until it got to the level where my heart was. at that moment i could hear myself screaming …Your killing me. my heart hurt so bad it was like it was going to explode. all at once it stopped and i could feel my body coming back. as it had gone up my body it was dropping downward and making me feel my body again.Then all at once it all stopped and no more wind or high pitch noise.The dog stopped barking.The high pitch sound must have hurt her ears. i was so scared i jumped out of bed and started to find my children…
Headline #5: The zombie star that wouldn’t die
Synopsis: Powerful star explosions known as supernovae usually mark the death of stars. But astronomers today (November 8, 2017) announced a supernova that exploded multiple times over a period of more than 50 years. It might be the explosion of a star more massive than any seen to explode before. It might be an explosion caused by the meeting of matter and antimatter in a massive star’s core.
Headline #6: Poltergeist Haunts This Old Fargo Home
Synopsis: I bought an older home in Fargo, North Dakota in the spring of 2002. At first I didn’t pay any attention to the noises and lights flickering because of its age. In the first few weeks I would see someone run by my window in the backyard. I would run out and try to catch them, but never saw anyone and wondered how they could run down the side of the house that fast.
Send Us</t>
  </si>
  <si>
    <t>craaSnr6tms</t>
  </si>
  <si>
    <t>https://youtu.be/rX9uqhe0KSQ</t>
  </si>
  <si>
    <t>UFO Headline News   Monday November 13th, 2017</t>
  </si>
  <si>
    <t>Get the rest of the links here:
https://inceptionradionetwork.com/ufo-headline-news-11-13-17/
Here is the UFO Headline News for Monday November 13th, 2017
Headline #1: UFO Sighting in Sleepy Eye, Minnesota on October 31, 2017 
Synopsis: I was working 3 miles south of town i stopped working for a moment walked to my pickup to grab a water while walking i looked at the sky because there was a large contrail from a jet, while looking at that i noticed a shiny object flying just above the contrail at first i believed it was another jet at a higher altitude it wasn't moving at a speed that would suggest otherwise. After watching the object for a few minutes i noticed it was a sphere and it was much brighter than a plane
Headline #2: UFO Sighting in Cape Coral, Florida on November 2, 2017
Synopsis: I am an ex-militery pilot and know what an aircraft at high altitude on a clear night looks like. i also know what flares look like when viewed from a distance. what i saw when going out on the driveway of my house at approx. 8:00pm central time (dark and cloudless sky with full moon) looked like two very bright stars next to each other and stationary in the sky. these starlike objects were a good bit brighter than Venus. i obviously have never seen 2 stars that were this bright and postioned right next to each other. these objects were not
Headline #3: UFO Sighting in Canberra, Australian Capital Territory on December 31, 199
Synopsis: My wife and i were travelling by car from sydney to canberra on 31-12-92, intending to spend new years eve with relatives in canberra. it was a clear sunny day. at approximately 1-30 pm we were approximately forty five kilometres from canberra, and close to a vineyard called lake george winery. i negotiated a bend in the road, and immediately saw an object in the sky some distance ahead, at a low altitude. my first thoughts were that i was observing a head on view of a boeing 747. this aroused some consternation, as i knew that canberra airport
Headline #4: 8th science flyby of Jupiter
Synopsis:NASA’s Juno spacecraft has successfully completed its 8th science flyby of Jupiter, passing over the gas giant’s swirling cloud tops once again as it continues to unravel the mysteries of the largest planet in the solar system. The mission itself also now has a new project manager, who will oversee the continuing flow of information being sent back, which has already greatly expanded our knowledge of Jupiter, upending some theories and presenting new questions.
Headline #5: Night of the Mannequin Driver
Synopsis:While hitchhiking one stormy night, David is offered a ride by a couple who look like department store dummies The year was 1999. I don’t remember the month, but it was the beginning of cold, stormy weather. I was living with my parents in Tranquility, California at the time. I was partying with some friends in the town of San Joaquin, which is eight miles away from Tranquility.
We were having a good time, and as the party went past midnight I got into a fight with a guy that was drunk and causing trouble. I had too much to drink as well, and after they broke us up I decided it was time for me to go home.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Monday November 13th, 2017 appeared first on Inception Radio Network | UFO &amp; Paranormal Talk Radio.</t>
  </si>
  <si>
    <t>rX9uqhe0KSQ</t>
  </si>
  <si>
    <t>https://youtu.be/Pn9xz39vU2Q</t>
  </si>
  <si>
    <t>UFO Headline News   Tuesday November 14th, 2017</t>
  </si>
  <si>
    <t>Get the rest of the links here:
https://inceptionradionetwork.com/ufo-headline-news-11-14-17/
Here is the UFO Headline News for Tuesday November 14th, 2017
Headline #1: UFO Sighting in Redlands, California on October 25, 2017
Synopsis:I live on a 9 acre ranch in rural riverside county, california. the ranch sits in a canyon approximately 1.5-2 miles across. from my property, i only have light noise that comes from the nw from the town of redlands 10 miles away. the object i spotted was due east with little to no visible light noise from the canyon. what caught my eye was the object was twinkling extremely bright randomly changing colors through most of the color spectrum.
Headline #2: UFO Sighting in Buckeye Lake, Ohio on October 18, 2017
Synopsis:I went to the town of buckeye lake to take pictures of the lake and enjoy the sunset.I was there about 45 mins walking around taking many pictures facing west towards columbus. i didn’t notice the object at first until i was reviewing my pictures and noticed what looked like the moon on the left side of the picture about halfway up in the southwest sky. i zoomed in the picture to see what it was and had no idea what i was looking at. at that point it was long gone. i looked in the other pictures i took and didn’t see it in any of them. i decided to ask you. i’m sure it’s nothing but has me rather curious.
Headline #3: UFO Sighting in Washington Court House, Ohio on October 19, 2017
Synopsis: I was standing outside on my back deck talking to my girlfriend on the phone when i started seeing these flashing lights through a tree. while i kept talking to her, they continued to flash heading south towards wilmington. several sets of lights all flashing randomly. after about 10 seconds i didn’t see them anymore, and that’s when i commented to my girlfriend what i had seen. the following saturday night (10/22) i went to….
Headline #4: UFO Sighting in LaBelle, Florida on March 13, 2000
Synopsis: Me my wife and 3 children were leaving my mothers house in port labelle florida around 9 pm heading home. we were traveling north on cowboy way. up ahead of us (about 500 yards) i seen a large green glowing light above the tree line. i had no idea what it was. i asked my wife, what is that?? she did see it until i mentioned it. that’s when my kids in the back seat seen it to. i stopped the car and we all just looked at it. it was large. growing green. like the glow in the dark green color. it was moving very slow to the nw right above the tree lines. it was making the trees under it glow from the light. i started driving again, getting closer to it and all of us observing it. then the thing turned to the side…I think. now i believe we were looking at the bottom of it. a perfect round glowing disc
Headline #5: Pleiades star cluster, aka Seven Sisters
Synopsis:The Pleiades star cluster – also known as the Seven Sisters or M45 – is visible from virtually every place that humanity inhabits Earth’s globe. It can be seen from as far north as the north pole, and farther south than the southernmost tip of South America. It looks like a tiny misty dipper of stars. Follow the links below to learn more about the Pleiades.
Headline #6: Night of the Mannequin Driver
Synopsis: The year was 1999. I don’t remember the month, but it was the beginning of cold, stormy weather. I was living with my parents in Tranquility, California at the time. I was partying with some friends in the town of San Joaquin, which is eight miles away from Tranquility.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Tuesday November 14th, 2017 appeared first on Inception Radio Network | UFO &amp; Paranormal Talk Radio.</t>
  </si>
  <si>
    <t>Pn9xz39vU2Q</t>
  </si>
  <si>
    <t>2017 11 16</t>
  </si>
  <si>
    <t>https://youtu.be/gAxtqQomFHw</t>
  </si>
  <si>
    <t xml:space="preserve">Patrice Chaplin   LUCIFER  Who Is He  Where Is He </t>
  </si>
  <si>
    <t>Patrice Chaplin shares her findings about the true identity of the archangel Lucifer.
LUCIFER: Who Is He? Where Is He?
The latest information from Portal Expert Patrice Chaplin
Wednesday, November 15th, 2017 at 7:30 pm ET, join Supernatural Girlz host Patricia Baker and co-host PK as they peak with their incredible guest, Patrice Chaplin, about the remarkable material she has discovered about the true identity of the archangel Lucifer.
According to ancient scripture, Lucifer was cast out of heaven as a result of his disobedience, gaining freedom for mankind in the process. In Spain, local legends tell that the fallen archangel appeared in an earthly body, thousands of years ago. As the Child of Light, he was rocked on a mysterious stone cradle by a woman from the East.
Seeking to uncover secrets held for centuries, Patrice Chaplin's research into her book The Stone Cradle evolved naturally into Lucifer by Moonlight. From the material she discovered, the rebellious archangel surfaced into the modern day – treading his way down dark streets, forever trying to make sense of his destiny.
PATRICE CHAPLIN
Patrice’s journey into the Grail mystery first began at 15 when she happened upon the Spanish city of Gerona in 1955. She fell in love with the ancient Catalan city, and with its esteemed poet and Grail custodian Joseph Tarres. Over the years, Patrice became increasingly involved with the Grail’s historic origins, Gerona’s private Kabbalist society, and the history and purpose behind Rennes-le-Château.
Now comes The Stone Cradle, a powerful stone in northeast Spain. Near the frontier, the area is vast and empty, a difficult terrain with dolmens, menhirs, cromlechs, and just over the border in France, the oldest cave art going back 50,000 years. What special properties does this ancient stone have? Was it, in fact, Lucifer’s cradle? And does it connect us to the stars?
Patrice Chaplin is an Initiate of a secret order, an internationally renowned playwright and author who has published more than 36 books, plays and short stories. Her most notable work includes Albany Park, Siesta – which was made into a film staring Jodi Foster and Isabella Rossellini with music by Miles Davis – Into the Darkness Laughing, Hidden Star, Night Fishing, Death Trap and City of Secrets
Download the Podcast here:
https://inceptionradionetwork.com/patrice-chaplin-lucifer/
*****
Join forces with IRN and dig deeper.
https://irn.bz/InsiderClub</t>
  </si>
  <si>
    <t>gAxtqQomFHw</t>
  </si>
  <si>
    <t>2017 11 14</t>
  </si>
  <si>
    <t>https://youtu.be/Wgeg4FTqyo0</t>
  </si>
  <si>
    <t>Jennifer Foster   Create Opportunity with the Energy Dynamic Model</t>
  </si>
  <si>
    <t>Jennifer Foster helps us learn how to improve our wellbeing using a unique technique she developed over years of practice.
The Energy Dynamic Model, Human Nature and Modern Society
Monday, November 13th, 2017 at 6 pm ET, Keith Anthony Blanchard of Center of Light Radio invites Jennifer Foster to help us learn how to improve our wellbeing using a unique technique she developed over years of practice.
JENNIFER FOSTER
Jennifer has developed a way of understanding people that can be used to improve wellbeing. When she worked at Cathedral Employment Enterprises, this was the job that opened her eyes and created a lifelong passion for developing people through employment and creativity. Jennifer delivered a standard course to over 2,000 unemployed people with all sorts of different situations and abilities over a time period of 2 years. She was made redundant when the government changed the contract terms.
She spend most of her free time home educating her third child who is 6 years old, which she enjoys very much. Jennifer also loves to develop projects and she is working on one at the moment to do with voice and performing skills with people who are vulnerable. She also supports her eldest son and a friend in running their two businesses in art and enjoy networking and facilitating exhibitions for them. Her first love is theatre and how people ‘work’ today and she is often thinking about plays, writing and ideas.
Download the Podcast here: 
https://inceptionradionetwork.com/jennifer-foster-energy-dynamic-model/
*****
Join forces with IRN and dig deeper.
https://irn.bz/InsiderClub</t>
  </si>
  <si>
    <t>Wgeg4FTqyo0</t>
  </si>
  <si>
    <t>2017 11 12</t>
  </si>
  <si>
    <t>https://youtu.be/y8FGYe2axBY</t>
  </si>
  <si>
    <t>Nazis &amp; Aliens   Here is the Ugly Truth Behind the Conspiracy</t>
  </si>
  <si>
    <t>Mack Maloney, Juan-Juan of Mack Maloney's Military X-Files discuss the top Nazi super-weapons of WWII and extraterrestrial involvement.
The Truth About Nazis &amp; Aliens
Saturday, November 11th, 2017 at 9 pm ET, Mack Maloney, Juan-Juan of Mack Maloney’s Military X-Files invite RAF historian Ross Sharp and the gang discuss the top Nazi super-weapons of World War Two and whether there was extraterrestrial involvement in their manufacture.
Here’s How History Connects the Dots Between Nazis and UFOs
In UFOlogy, conspiracy theory, science fiction, and comic book stories, claims or stories have circulated linking UFOs to Nazi Germany. The German UFO theories describe supposedly successful attempts to develop advanced aircraft or spacecraft prior to and during World War II, and further assert the post-war survival of these craft in secret underground bases in Antarctica, South America, or the United States, along with their creators. 
Download the Podcast here:
https://inceptionradionetwork.com/nazis-aliens-truth/
Listen to this interview &amp; catch up on all the other shows by joining our IRN Insider program!</t>
  </si>
  <si>
    <t>y8FGYe2axBY</t>
  </si>
  <si>
    <t>https://youtu.be/YmL69ouEm68</t>
  </si>
  <si>
    <t>Judyth Vary Baker   The Voice of Lee Harvey Oswald's Innocence Plea</t>
  </si>
  <si>
    <t>Lee Harvey Oswald's Girlfriend Judyth Vary Baker shares here thoughts on the declassified JFK files and how it will lead to proof of Oswald's innocence.
The Voice of Lee Harvey Oswald’s Innocence Plea
Tuesday, November 7th, 2017 at 9 pm ET, Kevin Cook of The Kevin Cook Show along with along with guest-host Heidi Hollis lean in for an intimate discussion on the JFK Assassination with Lee Harvey Oswald’s Girlfriend, Judyth V. Baker. Judyth discusses the release of the declassified JFK files and how it eventually lead to proof of Oswald’s innocence, in addition to a cure for cancer.
Judyth Vary Baker
Judyth Baker is an American artist, writer, poet and social scientist specializing in linguistics.  Born May 15, 1943, in South Bend, Indiana, she first became known as a young prodigy in cancer research, then, later, for her assertion (in 1999) that while conducting cancer research in New Orleans, in the summer of 1963, she had a love affair with Lee Harvey Oswald, the accused assassin of President John F. Kennedy.  She is the author of “Me &amp; Lee: How I Came to Know, Love and Lose Lee Harvey Oswald”.
JFK Assassination Conference
This fast-growing conference brings you info on the latest secret records released, important witnesses, authors and researchers in the JFK, RFK and MLK assassinations. Learn the truth about the treason and cover-up that changed our government and America forever. Register now! This conference sold out last year! – https://jfkdallasconference.com/
Download the Podcast here:
https://inceptionradionetwork.com/judyth-vary-baker-lee-harvey/
Listen to this interview &amp; catch up on all the other shows by joining our IRN Insider program!</t>
  </si>
  <si>
    <t>YmL69ouEm68</t>
  </si>
  <si>
    <t>2017 11 11</t>
  </si>
  <si>
    <t>https://youtu.be/E9diSO-yqpE</t>
  </si>
  <si>
    <t>Celebrating All Things Spooky on Halloween, 2017</t>
  </si>
  <si>
    <t>Download the Podcast here:
https://inceptionradionetwork.com/halloween-2017/
Celebrating All Things Spooky on Halloween, 2017
Saturday, November 4th, 2017 at 9 pm ET, Mack Maloney, Juan-Juan of Mack Maloney’s Military X-Files celebrate all things spooky from their new studio in Exeter, NH. Guests calling in with their best scary stories include Ross Sharp on Haunted Airplanes, Robin Nimmo on the City of 12,000 ghosts, Dribbles on One Dead Dog, Emily Mittermaier on ghostly voices and Mothman, Switchblade on the UFO Grinning Man. Also, Pistol Pete gets a cake, aliens disrupt the show’s time-phase continuum and the gang’s new security chief reveals dark secrets about Juan-Juan’s female fans. Special guest, Superfan Barbara With.
Wingman 18: Battle for America
Wingman 18: Battle for America by Mack Maloney – buy it now!
Listen to this interview &amp; catch up on all the other shows by joining our IRN Insider program!
The post Halloween, 2017 appeared first on Inception Radio Network | UFO &amp; Paranormal Talk Radio.</t>
  </si>
  <si>
    <t>E9diSO-yqpE</t>
  </si>
  <si>
    <t>2017 11 09</t>
  </si>
  <si>
    <t>https://youtu.be/Ve9aJETvbzQ</t>
  </si>
  <si>
    <t>Paige Valdiserri   Healing With ETs, Interdimensionals &amp; Beings from Beyond Our World</t>
  </si>
  <si>
    <t>Healing Practitioner shares how ETs have helped and instructed her in the healing arts since she was very young.
Healing With ETs, Interdimensionals &amp; Beings from Beyond our World
Wednesday, November 8th, 2017 at 7:30 pm ET, join Supernatural Girlz host Patricia Baker and co-host PK as they invite Healing Practitioner Paige Valdiserri to share how ETs have helped and instructed her in the healing arts since she was very young.
Paige is one of many that have come here with a sense of inner wisdom and knowing about astral travel, portals, soul families and more.  She employs multiple healing modalities for her clients, from Cranial Sacral Work to Modern Shamanic Healing techniques with excellent results.
PAIGE VALDISERRI
Paige Valdiserri is an internationally recognized Traumatic Stress &amp; Integrative Healing Consultant.  Her international work at the corporate level, which includes programs in the Middle East and Africa, and her unique integrative healing approach have empowered thousands of individuals on the front lines of stress to go from a place of personal fracturing back to a state of wholeness, whether it is recovering from war zones, natural disasters, sexual violence, medical/chronic illness, intense professional/corporate settings, life-changing personal events, and/or ongoing spiritual growth.
As a Board-Certified Expert in Traumatic Stress, Paige is also a Licensed Professional Counselor, Energy Medicine Healer, Biodynamic Craniosacral Trauma Therapist, Body Therapist, Master Reiki Teacher, Shamanic healer, Spiritual intuitive, Kundalini Yoga instructor, clairvoyant, empath and body intuitive. Her professional experience includes the fields of education, behavioral health, and health &amp; wellness, as well as corporate and government where she worked with military, first responders, and contracted personnel. - http://paigevaldiserri.com/
The Red Bag: Connecting the Journey of Healing through Life, Death &amp; Beyond
Internationally recognized Traumatic Stress &amp; Integrative Healing Consultant, Paige Valdiserri, delivers a deeply personal account of how we can approach healing, living, and dying based on her personal and professional experience with trauma, illness, disease, life-changing events and what lies beyond death. 
Download the Podcast: https://inceptionradionetwork.com/paige-valdiserri-ets/
*****
Join forces with IRN and dig deeper.
https://irn.bz/InsiderClub</t>
  </si>
  <si>
    <t>Ve9aJETvbzQ</t>
  </si>
  <si>
    <t>2017 11 08</t>
  </si>
  <si>
    <t>https://youtu.be/uGh3-k9991Q</t>
  </si>
  <si>
    <t>Caroline Cory   The Science of E.T. Contact Proves THEY Are Here</t>
  </si>
  <si>
    <t>"ET Contact: They Are Here" Producer tells the story of an  ET experiencer's perspective and the scientists behind the study..
The Science of E.T. Contact Proves THEY Are Here
Wednesday, November 1st, 2017 at 11 pm ET, the genial prolocutor and voice of California MUFON Radio, Lorien Fenton invites Caroline Cory to discuss her movie ET Contact: They Are here and how it portrays the ET experiencer’s perspective as well as the credible scientists studying the Extraterrestrial  phenomenon.
CAROLINE CORY
Caroline Cory is a filmmaker, futurist, international speaker and the visionary author of best-selling books on Consciousness and Quantum Healing.
As a child and throughout her life, Cory has had numerous otherworldly encounters, which led her to become deeply connected to spirituality, the study of Consciousness and the mechanics of the Universe. After teaching energy medicine and consciousness work for over a decade, Cory founded Omnium Media, a consciousness-based entertainment and media platform for the creation of digital apps, healing videos and higher awareness feature films.
Her latest documentary film, E.T. CONTACT: THEY ARE HERE, studies the science of contact and otherworldly realities and has so far won 3 awards and 4 official selections at film festivals across the nation. In addition to writing and producing, Cory has appeared as a guest expert on supernatural phenomena at major conferences and television shows including History Channel’s popular series Ancient Aliens.
E.T. CONTACT: THEY ARE HERE
(A.K.A “GODS AMONG US: THE SCIENCE OF CONTACT”)
E.T. CONTACT: They are here documents the jaw-dropping stories of individuals from around the world who share similar accounts of extraterrestrial and otherworldly encounters. Producer and host Caroline Cory, who has her own extensive history with the supernatural, takes the viewers on an extraordinary journey to uncover whether these seemingly independent yet parallel reports may actually be scientific evidence of a greater phenomenon at work. Through a series of groundbreaking on-camera experiments on human DNA, and interviews with leading scientists, viewers will find themselves pondering the nature of their own reality or yet the true origin of the human species. ET CONTACT may ultimately show that the traditionally unexplained is, in fact, far more attributable to science than fiction.
Download the Podcast here:
https://inceptionradionetwork.com/caroline-cory-et-contact/
Listen to this interview &amp; catch up on all the other shows by joining our IRN Insider program!</t>
  </si>
  <si>
    <t>uGh3-k9991Q</t>
  </si>
  <si>
    <t>https://youtu.be/OoycK-Ix-4Y</t>
  </si>
  <si>
    <t>Dave Aaron   The Best Evidence of Alien Visitations to Planet Earth!</t>
  </si>
  <si>
    <t>Download the Podcast here:
https://inceptionradionetwork.com/david-aaron-alien-visitations/
The Best Evidence of Alien Visitations to Planet Earth!
Thursday, November 2nd, 2017 at 10:30 pm ET, join the resolute seeker of truth, René Barnett of NightVision Radio as she takes us on a walk down the ET Highway with Dave (Video Dave) Aaron, owner of the legendary UFO Clearinghouse and what very well could be the largest library in the world of UFOs caught on film, tape and digitally. Dave will talk about the best cases and photo evidence through the decades that we are indeed not alone!
DAVE AARON
Dave Aaron is a dedicated UFO Researcher who focuses on the truth about what many millions of people see, but are all mostly too afraid to talk about. He is the owner of the UFO Clearinghouse that provides the most up to date information on recent UFO sightings, reported alien abductions and the latest news relating to the field of Ufology.
UFO Clearinghouse Mission Statement
Our goal is to provide everyone with the facts and with all the data from our research. We expect and we welcome the public’s input and will actually encourage it. Without that input, true progress can not be made in our quest for the truth.
We welcome both the general public at large as well as serious researchers in the field of Ufology. It is our intent to provide a positive atmosphere for both researchers and the public are able to freely exchange ideas and reports on sightings and apparent abductions. – http://ufoclearinghouse.yolasite.com/
Listen to this interview &amp; catch up on all the other shows by joining our IRN Insider program!</t>
  </si>
  <si>
    <t>OoycK-Ix-4Y</t>
  </si>
  <si>
    <t>https://youtu.be/VmLuKMAbiW8</t>
  </si>
  <si>
    <t>John Goodwin   Battlefield Earth  21st Century Edition</t>
  </si>
  <si>
    <t>Download the Podcast here:
https://inceptionradionetwork.com/john-goodwin-battlefield-earth/
Battlefield Earth: 21st Century Edition
Friday, November 3rd, 2017 at 9 pm ET, the spirited and jocular Heidi Hollis of Heidi Hollis – The Outlander invites publisher and president of Galaxy Press John Goodwin to share news of the release of a 21st century edition of Battlefield Earth that was originally written by L. Ron Hubbard. John will also share details of the last project written by the late Jim Marrs.
JOHN GOODWIN
John Goodwin, publisher and president of Galaxy Press, has been involved with book publishing since 1986. He is a member of the Audio Publishers Association, a national organization of the audio publishing industry. He has become very active in the Hollywood community the past several years serving as a Board member of the Hollywood Chamber of Commerce.
He is also a Board member of the Friends of Hollywood Central Park (an organization creating a 44-acre park over the Hollywood Freeway) and has been very active in creating the Hollywood Christmas Parade as a means of continued popularization of Hollywood.
He is a member of the Explorers Club, Science Fiction Writers of America, Mystery Writers of America and Western Writers of America, as well as the Dubai Press Club as part of an international effort to introduce his publishing program into the Middle East. – http://BattlefieldEarth.com
It all Started with L. Ron Hubbard
In addition to his work as the Founder of Dianetics and Scientology, L. Ron Hubbard stands as among the world’s most enduring and widely read authors of popular fiction, with international sales of some fifty million and a body of work spanning fifty years.
Accordingly, and in testament to the magnitude of his literary oeuvre and legacy, there are his four Guinness World Records: most published author, most translated author, the author with the most audiobook titles and the single most translated non-religious work.
Listen to this interview &amp; catch up on all the other shows by joining our IRN Insider program!</t>
  </si>
  <si>
    <t>VmLuKMAbiW8</t>
  </si>
  <si>
    <t>2017 11 03</t>
  </si>
  <si>
    <t>https://youtu.be/789LVh-GF1Y</t>
  </si>
  <si>
    <t>Carl &amp; Margery Higdon   The Carl Higdon Alien Abduction Story</t>
  </si>
  <si>
    <t>Carl Higdon and his wife Margery share the incredible physical proof that Carl retained from his infamous alien abduction in 1974....
The Carl Higdon Alien Abduction Story
Wednesday, November 1st, 2017, join Supernatural Girlz host as they Patricia Baker and co-host PK invite Carl Higdon and his wife Margery Higdon to share the incredible physical proof that Carl experienced during his close encounter of a third kind.
We will hear about the incredible physical proof that Carl experienced something from another world:
1. A discarded 7mm bullet turned inside out and missing lead
2. Carl's truck moved to an inaccessible spot
3. Medical records ~ proof that Carl was healed from what contemporary medical science deemed impossible, and more...
Hear the true story directly from Carl &amp; Margery Higdon. This is their first interview in over 30 years.  Don't miss this show!
+++++++++++++++++++
CARL &amp; MARGERY HIGDON
Carl Higdon, a 41 year-old oil well driller, husband and father of four, was an honest, hard working man, not prone to flights of fancy. However on the afternoon of October 25, 1974, he had a close encounter with an alien being who took him on the ride of his life.
Download the interview here: https://inceptionradionetwork.com/carl-margery-higdon-alien-abdcution/
*****
Join forces with IRN and dig deeper.
https://irn.bz/InsiderClub</t>
  </si>
  <si>
    <t>789LVh-GF1Y</t>
  </si>
  <si>
    <t>2017 10 30</t>
  </si>
  <si>
    <t>https://youtu.be/FNh3FkJ0gqk</t>
  </si>
  <si>
    <t>UFO Headline News   Wednesday October 25th, 2017</t>
  </si>
  <si>
    <t>Get the rest of the links here:
https://inceptionradionetwork.com/ufo-headline-news-10-25-17/
Here is the UFO Headline News for Wednesday October 25th, 2017
Headline #1: Moon-Gazing Tonight? Think of Pluto, Too!
Synopsis: Tonight – October 25, 2017 – and tomorrow night, the rather wide waxing crescent moon shines fairly close on the sky’s dome to the dwarf planet Pluto. Both are in front of the constellation Sagittarius the Archer. Just don’t expect to see Pluto, which is about 1,600 times fainter than the dimmest star visible to the eye on a dark, moonless night. You would probably need about a 14-inch or larger telescope and a detailed sky chart to spot this distant world. But you can take this opportunity to think of Pluto, one of our solar system’s most fascinating worlds.
Here’s an additional link to Clyde William Tombaugh, the American astronomer who found Pluto–and his personal UFO experiences–http://www.ufosightingsdaily.com/2015/07/lets-celebrate-clyde-tombaugh-who.html
Headline #2: UFO Sighting in Bainbridge, New York
Synopsis: I was with a friend and we had just gotten home from her family reunion…it was about 11 p.m. so it was dark out; her dad walked inside ahead of us and she and I both stopped and looked up–I don’t know why, because we didn’t hear nor see anything to make us stop and turn; above her barn was this bright light, like a sliver in the sky…I had no idea what it was…as we stared at it, it very slowly got bigger and bigger; it was very hard to tell how far away it was in correlation to its size because it glowed in the strangest way–it didn’t blink nor did it have lights that I could see it was more like it was just made of light. 
Headline #3: 
Synopsis:
Headline #4: 
Synopsis:
Headline #5: 
Synopsis:
Headline #6: 
Synopsis:
Headline #7: 
Synopsis:
Headline #8:
Synopsis:
Headline #9: 
Synopsis: 
Headline #10: 
Synopsis: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Wednesday October 25th, 2017 appeared first on Inception Radio Network | UFO &amp; Paranormal Talk Radio.</t>
  </si>
  <si>
    <t>FNh3FkJ0gqk</t>
  </si>
  <si>
    <t>https://youtu.be/cdyTkrX6XiE</t>
  </si>
  <si>
    <t>UFO Headline News   Tuesday October 24th, 2017</t>
  </si>
  <si>
    <t>Get the rest of the links here:
https://inceptionradionetwork.com/ufo-headline-news-10-24-17/
Here is the UFO Headline News for Tuesday October 24th, 2017
Headline #1: Apogee Moon, Still Near Saturn
Synopsis:Tonight – October 24, 2017 – the moon is still near Saturn, and it’s this month’s apogee moon, that is, a moon at its most distant from Earth for this month. Depending on where you live worldwide, the waxing crescent moon swings out to apogee on October 24 or 25. The exact time of this month’s apogee is October 25 at 2:25 UTC. At U.S. time zones, that means the moon reaches apogee on October 24 at 10:25 p.m. EDT, 9:25 p.m. CDT, 8:25 p.m. MDT and 7:25 p.m. PDT.
Headline #2: NASA Discovers Mars Has A Tail, And It’s Incredibly Unusual
Synopsis: Jupiter has a bunch of moons, Saturn has rings, and Earth has life (that’s pretty cool), but what about Mars? Well, as it turns out, the Red Planet has a tail! Yep, NASA’s MAVEN (Mars Atmosphere and Volatile Evolution Mission) spacecraft just revealed that Mars has a tail… only you can’t actually see it. The planet’s tail, which is made up of invisible magnetic forces, is unlike anything we know of in the Solar System, and differs from both the magnetic fields of Earth (which is a self-generated barrier) and the magnetic tail of planets like Venus, which have no magnetic fields of their own. Mars’ tail is actually a cross between the two.
Headline #3: NASA Astronaut Comes Closer to ‘Drifting Off Into Space’ Than Anyone Should Ever Have To
Synopsis: Spacewalks outside the International Space Station are no joke. When an astronaut straps on their suit and ventures out into space, the work being done is often a crucial repair or maintenance that simply cannot go undone. There are, of course, some very important safety features in place to prevent these brave men and women from drifting out into the nothingness of space. On Friday, NASA astronaut Joe Acaba completed his spacewalk and returned safely to the craft, but he did so with one of those vital safety features broken, and the other in need of repair.
Headline #4: Former Area 51 ‘Insider’ Claims: “U.S. Navy Filmed UFO That Defied Physics”
Synopsis:United States Navy personnel aboard the USS Nimitz filmed a UFO during the encounter that lasted several hours, according to Chris Mellon. Mr. Mellon served for almost 20 years in the U.S. Federal Government in a series of national security positions roles under presidents Bill Clinton and George W. Bush. The ex-national security chief, who had high-level clearance, was on a committee with oversight of all Department of Defence (DoD) special access programmes and spent a decade on the Senate Intelligence Committee. Chris Mellon is one of a number of former senior government insiders who have gone on record about UFOs after joining truth-seeking organisation To The Stars Academy, set up by former Blink 182 frontman Tom DeLonge.
Headline #5: Top 25 Cities For UFO Sightings In The United States/Cheryl Costa
Synopsis:People are fascinated with rankings, and UFOs are no different. People want to know where the top UFO hot spots are. So here it is: the top 25 cities in the U.S. for UFO sightings! When we published our book, UFO Sightings Desk Reference: United States of America 2001-2015, back in March, we only took the data resolution down to the county level. When we were formatting the book, we realized that adding a listing of UFO sightings down to the city level would double the size of the book. The incredible amount misspellings in the cities field also posed a problem. There wasn’t an easy solution to the problem, and trust me when I say spell check was only going to add to the problem. The answer was old-school manual editing of over 120,000 records. The data base is looking good now but still needs a bit of tweaking.
Headline #6: UFO Sighting in Germantown, Wisconsin
Synopsis: Was sitting in my back yard watching for the Orionids, when I spotted what appeared to be an aircraft or brightly illuminated satellite coming</t>
  </si>
  <si>
    <t>cdyTkrX6XiE</t>
  </si>
  <si>
    <t>https://youtu.be/1ZGg6wBwHUE</t>
  </si>
  <si>
    <t>UFO Headline News   Monday October 23rd, 2017</t>
  </si>
  <si>
    <t>Get the rest of the links here:
https://inceptionradionetwork.com/ufo-headline-news-10-23-17/
Here is the UFO Headline News for Monday October 23rd, 2017
Headline #1: Keep Watching: Moon–Saturn–Antares
Synopsis: Tonight – October 23, 2017 – and tomorrow night, let the waxing crescent moon be your guide to the planet Saturn. The moon will be easy to spot above the sunset point. That nearby bright starlike object will be Saturn, 6th planet outward from the sun. Seek for the moon and Saturn as soon as darkness falls, or when these two celestial beauties are highest up for the night. From mid-northern latitudes, the moon and Saturn follow the sun beneath the horizon by early-to-mid evening; and from the Southern Hemisphere, these two worlds set at late evening.
Headline #2: NASA Is Extending Dawn’s Mission Over Ceres For A Second Time
Synopsis: In June 2016, the Dawn spacecraft reached the end of its primary mission over Ceres. Since then, the spacecraft has remained in orbit around the dwarf planet, where it has continued to monitor and study its surface. This week, NASA has announced a second mission extension for the probe, one that will take its closest look yet at the solar system’s largest dwarf planet. When Dawn arrived in orbit around Ceres in 2015, it provided scientists with an unprecedented look at at the asteroid belt’s largest object, revealing new features (which turn out to be made of salt), an active surface, and even organic compounds. There was still fuel left over once it completed that mission, and while scientists considered sending the spacecraft to another, undisclosed asteroid, they opted to remain in a high orbit to continue studying the object.
Headline #3: Moon Cave Discovered That Could Act As Location To Establish A Lunar Base
Synopsis: Expanding human presence to our nearest celestial body, the Moon, has long been a dream of astronomers and their agencies here on Earth. However, an environment unfit for human life, not to mention cost, distance, and sustainability, have always proved to be the biggest roadblocks in their ambitious plans. A recent discovery by JAXA, Japan’s space agency, provides a promising location for a potential Moon base that could help eliminate several problems that come attached to building on the surface. Japan’s Selenological and Engineering Explorer (Selene) probe used radio waves to help uncover an enormous cave in the Marius Hills, roughly 50 km (31 miles) long and 100 meters wide.
Headline #4: Newsweek Special Edition: “Life Beyond Earth?”–The Mission To Find the Answer
Synopsis: Newsweek recently released a special edition magazine titled Life Beyond Earth? The Mission to Find the Answer, and while one might expect it to be dominated by stories about NASA’s search for extraterrestrial microbes, or the SETI Institutes search for extraterrestrial radio signals, instead it is full of information about topics such as UFO investigations and alien abductions. That may make some in our community cringe in fear of ridicule, but the stories are balanced and largely treat the topics positively.
Headline #5: Las Vegas Millionaire Plans To Build Orbiting Space Station For The Moon
Synopsis: The moon – that cold, gray outpost that NASA last visited 45 years ago – is hot again. Elon Musk and Jeffrey P. Bezos say so. And as the current administration sets its sights on the lunar surface, a growing number of companies say they are ready for the challenge. The latest is Bigelow Aerospace, the Las Vegas-based maker of inflatable space habitats. In an announcement Tuesday, the company that it is hoping to send one of its space stations to lunar orbit by 2022 in partnership with the United Launch Alliance, the joint venture of Lockheed Martin and Boeing.
Headline #6: Wireless Charging Will Make Drones Always Ready To Fly
Synopsis: Drones are great until you realize running all those propellers, a camera, GPS and other assorted technology bits are a real drain on the battery. If you’re just using one for images it’s not</t>
  </si>
  <si>
    <t>1ZGg6wBwHUE</t>
  </si>
  <si>
    <t>https://youtu.be/PSPPN-6Rlzs</t>
  </si>
  <si>
    <t>Jason Quitt   Bona Fide Time Traveler Shares Messages from the Future</t>
  </si>
  <si>
    <t>Download the Podcast here:
https://inceptionradionetwork.com/jason-quitt-bona-find-time-traveler/
Bona Fide Time Traveler Shares Messages from the Future
Wednesday, October 18th, 2017 at 11 pm ET, the genial prolocutor and voice of California MUFON Radio, Lorien Fenton invites Jason Quitt to explain the massive ET cover-up and his first-hand timetravel experience.
JASON QUITT
Jason is a graduate of the Institute of Energy Wellness, and a student of Algonquin Shamanism, Jason Quitt has been training and working with many teachers, shamans, and traditional healers from around the world. Jason is also the author and teacher of “Egyptian Postures of Power” and “The Yosef Codes” methods of personal healing and practice.
As a channeller of universal and dimensional energies of healing, Jason combines these methods and modalities of energy medicine, shamanism, and dowsing to assist those on their own personal paths of healing and enlightenment.
Listen to this interview &amp; catch up on all the other shows by joining our IRN Insider program!</t>
  </si>
  <si>
    <t>PSPPN-6Rlzs</t>
  </si>
  <si>
    <t>https://youtu.be/W-EAhaG-ub8</t>
  </si>
  <si>
    <t>The Night Skype Crashed   Let's Blame it on the Paranormal</t>
  </si>
  <si>
    <t>Download the Podcast here:
https://inceptionradionetwork.com/night-skype-crashed/
The Night Skye Crashed, Blame it on the Paranormal
Saturday, October 28th, 2017 at 9 pm ET, Mack Maloney, Juan-Juan of Mack Maloney’s Military X-Files talk Mack &amp; Commander Cobra deal with a massive outage on Skype with no way to reach Juan-Juan or the guests. Hilarity ensues.
Wingman 18: Battle for America
Wingman 18: Battle for America by Mack Maloney – buy it now!
Listen to this interview &amp; catch up on all the other shows by joining our IRN Insider program!</t>
  </si>
  <si>
    <t>W-EAhaG-ub8</t>
  </si>
  <si>
    <t>2017 10 26</t>
  </si>
  <si>
    <t>https://youtu.be/sJAkbXpHpoc</t>
  </si>
  <si>
    <t>UFO Headline News   Thursday October 19th, 2017</t>
  </si>
  <si>
    <t>Get the rest of the links here:
https://inceptionradionetwork.com/ufo-headline-news-10-19-17/
Here is the UFO Headline News for Thursday October 19th, 2017
Headline #1: Uranus At Opposition on October 19th, 2017
Synopsis: Tonight – the planet Uranus, the 7th planet outward from the sun, is at opposition. In other words, our planet Earth in its smaller, faster orbit swings in between the sun and Uranus today, placing Uranus opposite the sun in our sky. Because Uranus is opposite the sun, Uranus rises in the east at sunset, climbs highest up for the night at midnight (midway between sunset and sunrise) and sets in the west at sunrise. Not only does Uranus stay out all night long, but this world is now coming closest to Earth for the year and shining at its brightest best in our sky.
Headline #2: Gravitational Waves? Neutron Stars? ‘Kilanovas’: What The New Physics Announcement Means
Synopsis: On Monday, scientists announced the first observation of a cosmic event using  gravitational wave detectors and conventional telescopes. They witnessed a kilonova, a violent, brilliant explosion that occurs when two neutron stars collide. The discovery was a massive undertaking. Thousands of researchers from diverse fields in physics and astronomy played crucial roles. And there’s a lot of science to understand. Here are answers to basic questions about Monday’s news…
Headline #3: CNN Gets First-Of-Its-Kind Waiver to Fly Drones Over Crowds
Synopsis: CNN has won an interesting waiver regarding its commercial drone operating license with the FAA – an exemption that allows it to fly its Vantage Robotics Snap drone over open-air crowds of people at altitudes of up to 150 feet. This is a new precedent in this kind of waiver: Previous exemptions allowed flight of drones over people in closed set operations (like for filmmaking purposes) and only when tethered, with a max height of 21 feet. The new waiver granted to CNN, as secured through its legal counsel Hogan Lovells, allows for flight of the Vantage UAV (which is quite small and light) above crowds regardless of population density. It was a big win for the firm and the company because it represents a change in perspective on the issue for the FAA, which previously viewed all requests for exceptions from a “worst-case scenario” point of view.
Headline #4: UFO Sighting in Florida, United States
Synopsis: First let me say wow!!! Never been in such awe in all my life at such an engineering marvel…I saw this clear as day–a diamond-shaped object with a blunted rear– it’s large cylindrical-shaped, matte green lights were similar to doughnut-shaped circles that were phosphorescent, but did not emit any light pollution outside of the light itself or within the center…it was not far, I would estimate 500 ft. up or whatever the ceiling height of the cloud cover was and about 20…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October 19th, 2017 appeared first on Inception Radio Network | UFO &amp; Paranormal Talk Radio.</t>
  </si>
  <si>
    <t>sJAkbXpHpoc</t>
  </si>
  <si>
    <t>https://youtu.be/Y_49ObR0Ppc</t>
  </si>
  <si>
    <t>Brandon Massullo   This is Why You See Dead People</t>
  </si>
  <si>
    <t>Download the Podcast here:
https://inceptionradionetwork.com/brandon-massullo/
This is Why You See Dead People
Friday, October 20th, 2017 at 9 pm ET, the spirited and jocular Heidi Hollis of Heidi Hollis – The Outlander invites clinical therapist Brandon Massullo to discuss how science may explain why some people are more prone to ghostly encounters
BRANDON MASSULLO
Brandon Massullo is a clinical therapist and parapsychologist residing in Medina, Ohio. Fascinated by paranormal phenomena for more than 20 years, Massullo has been a participant in and featured speaker at numerous paranormal forums and events.
He studied psychology and parapsychology at the University of Edinburgh in Scotland. His research has been cited in numerous parapsychological journals, articles, and mainstream books.
The Ghost Studies: New Perspectives on the Origins of Paranormal Experiences
You’ve just laid down for the night when suddenly doors slam and the curtains shift. The lights begin to flicker and a white mist forms in front of you. You shut your eyes and keep muttering, “ghosts aren’t real.” But then you open your eyes and realize that “harmless” mist has shifted into the form of a man, staring intensely at you, as he floats above your bed.
What causes ghostly experiences?
Are ghosts real?
Why do certain people report numerous ghostly encounters and others none?
For centuries these questions have intrigued, puzzled, and bedeviled science, skeptics, and even believers. Based on cutting-edge research and new theories, The Ghost Studies provides insight into some of life’s greatest mysteries.
This fascinating book is far more than a compilation of ghost stories. The Ghost Studies provides scientific explanations for paranormal occurrences, including:
New and exciting scientific theories that explain apparitions, hauntings, and communications from the dead.
The latest research on the role of energy and electricity in hauntings.
The role that emotions, bioenergetics, and the environment play in supernatural phenomena.
New research into why some individuals are more prone to ghostly encounters. – Get the Book!
Listen to this interview &amp; catch up on all the other shows by joining our IRN Insider program!.</t>
  </si>
  <si>
    <t>Y_49ObR0Ppc</t>
  </si>
  <si>
    <t>https://youtu.be/D6s63pBNvdU</t>
  </si>
  <si>
    <t>UFO Headline News   Weekend of Saturday October 21stSunday October 22nd, 2017</t>
  </si>
  <si>
    <t>Get the rest of the links here:
https://inceptionradionetwork.com/ufo-headline-news-10-21-17/
Here is the UFO Headline News for The Weekend of Saturday October 21st and Sunday October 22nd, 2017
Headline #1: Young Moon Returns to Evening Sky
Synopsis: In the days following new moon, a young moon – a waxing crescent – always appears in the west shortly after sunset. The moon has returned to the evening sky now, and you’re likely to see this little moon this weekend, or in the coming week. Some people think a moon visible in the west after sunset is a rising moon. But it’s not; it’s a setting moon. All objects in our sky rise in the east and set in the west, due to Earth’s spin under the sky. When you see a waxing crescent, you know the Earth, moon and sun are located nearly on a line in space. If they were more precisely on a line, as they are at new moon, we wouldn’t see the moon. The moon would travel across the sky during the day, lost in the sun’s glare.
Headline #2: Archaeologist Spots Hundreds of Mysterious, Ancient Stone ‘Gates’ On Google Earth
Synopsis: Archaeologists have spotted hundreds of mysterious, seemingly ancient man-made structures in the sands of Saudi Arabia on Google Earth. The archaeologists came across the structures in in a region of the country called Harrat Khaybar. David Kennedy of the University of Western Australia wrote that the gates ‘appear to be the oldest man-made structures in the landscape. He wrote: ‘Gates are found almost exclusively in bleak, inhospitable lava fields with scant water or vegetation, places seemingly amongst the most unwelcoming to our species.’
Headline #3: When You Die, You Know You’re Dead–Because Your Brain Still ‘Works’
Synopsis: When you die you know you’re dead because the brain keeps functioning and you know what’s happening around you, chilling new research suggests. Medical experts have long debated what happens when a person dies, with anecdotal evidence of bright lights or sensations–and films such as “Flatliners”– exploring the unknown. But a new study suggests a person’s consciousness keeps working after their heart stops beating and their body movements fail.
Headline #4: Large, Winged Being Perched on Radio Tower in Central Indiana/Lon Strickler
Synopsis: As I was driving in a highly populated suburban area outside of Indianapolis, I came to a stoplight at a busy intersection. That was when I saw something large, black and winged perched atop a nearby radio tower. I just saw it in my peripheral vision, the tower being about a 1/4 mile or less from the intersection.
Headline #5: White Birdlike Humanoid in Rural South Dakota
Synopsis: This happened in 2014, to a friend and I in rural South Dakota. It was a clear night, kinda boring. We had been visiting friends here and there all evening…just going around visiting. Usually we’d be sipping a beer by the time evening came–but for whatever reason that day–we decided not to…we were just cruising and listening to music. It started getting late and everywhere we went people were drinking. Sad–but just another night here in South Dakota. So after wasting gas all night, we decided to go check out some other people we knew. Then I look up and see what looks like a dog or some kind of animal alongside the road by one of the empty drives. It looked like it was eating, kinda hunched ove,r you know?….but no bigger than a dog. Then the closer we get to it–this thing turns it’s head back towards us and we can see it in the headlights. But while it’s turning around it’s also starting to stand up….like a person. But not a person. 
Headline #6: Multiple Bigfoot Sightings in California Go Viral
Synopsis: The legendary Bigfoot and other creatures like it have reportedly been spotted around Avocado Lake, near Fresno, in  California according to a paranormal investigator. Jeffrey Gonzalez, a paranormal expert, said he heard about the sighting from a local farmer who said he saw the creature and five others running on his ranch near Avocado Lake. “One of them, wh</t>
  </si>
  <si>
    <t>D6s63pBNvdU</t>
  </si>
  <si>
    <t>https://youtu.be/6xpb6yBNKm4</t>
  </si>
  <si>
    <t>Heidi Hollis   How to Survive in a World Dominated by the Shadow People</t>
  </si>
  <si>
    <t>Download the Podcast here:
https://inceptionradionetwork.com/heidi-hollis-shadow-people-world/
How to Survive in a Chaotic World Dominated by the Shadow People &amp; Hat Man
Monday, October 23rd, 2017 at 9 pm ET, Kevin Cook of EPIC Voyages Radio invites Heidi Hollis to give us a front row seat into a world dominated by the devious and unthinkable actions of the Shadow People and Hat Man.
HEIDI HOLLIS
Not many authors can say they’ve named and defined two paranormal realities like Heidi Hollis! Heidi Hollis is a truth seeker of the unknown. She is the world’s foremost expert on Shadow People and The Hat Man phenomena and actually gave them both their descriptive names in her bestselling books, The Secret War: A True Story About A Real Alien War and Shadow People (circulated in 1997, originally published in 2001) and The Hat Man: The True Story of Evil Encounters.
Her other acclaimed books, Jesus Is No Joke: A True Story of an Unlikely Witness Who Saw Jesus and Picture Prayers, span a variety of topics based on Jesus and angel encounters. She has also authored and drawn a new graphic novel series, The Fickle Finders, which spans topics from aliens to angels. Her newest book soon to be released is a graphic novel to help arm people against evil onslaught with, “The Other ‘F’ Word”.
Hollis is also a lively radio talk show host (“The Outlander” with 600k listeners, The Kevin Cook Show has 860k listeners, and Paranormal Central), lecturer, cartoonist and practicing Occupational Therapist. Her paranormal comic strip, The Outlanders is gaining in popularity and spans as many topics as paranormally possible. She has spoken across the country and has been featured on a variety of notable radio and television programs, worldwide. http://heidihollis.com
Listen to this interview &amp; catch up on all the other shows by joining our IRN Insider program!</t>
  </si>
  <si>
    <t>6xpb6yBNKm4</t>
  </si>
  <si>
    <t>https://youtu.be/jix8Q-Q5Og4</t>
  </si>
  <si>
    <t xml:space="preserve">Alien Abductions   There is an Upside of Being Abducted, Right </t>
  </si>
  <si>
    <t>Download the Podcast here:
https://inceptionradionetwork.com/alien-abductions-upside/
The Upside of Being Abducted
Saturday, October 21st, 2017 at 9 pm ET, Mack Maloney, Juan-Juan of Mack Maloney’s Military X-Files talk to the organizers of the highly-successful Greater New England UFO Conference of Leominster, Mass. Cindy Bailey Dove on a secret drone base near her house in Arkansas. Barbara With’s update on her spooky hand injury. Rob Beckhusen on nuking hurricanes and what’s new with his cat, Puddles. Switchblade Steve on a bizarre Men-in-Black incident in Maine in 1975. Famous UFO abductee Travis Walton reveals his celebrity status helps him meet chicks.
What you Need to Know About Alien Abductions
The terms alien abduction or abduction phenomenon describe “subjectively real memories of being taken secretly against one’s will by apparently nonhuman entities and subjected to complex physical and psychological procedures Such abductions have sometimes been classified as close encounters of the fourth kind. People claiming to have been abducted are usually called “abductees” or “experiencers”.
Due to a lack of objective physical evidence, most scientists and mental health professionals dismiss the phenomenon as “deception, suggestibility (fantasy-proneness, hypnotizability, false memory syndrome), personality, sleep paralysis, psychopathology, psychodynamics and environmental factors”. Skeptic Robert Sheaffer sees similarity between the aliens depicted in science fiction films, in particular, Invaders From Mars, and some of those reported to have actually abducted people.
Typical claims involve being subjected to forced medical examinations that emphasize abductee reproductive systems Abductees sometimes claim to have been warned against environmental abuse and the dangers of nuclear weapons. While many of these claimed encounters are described as terrifying, some have been viewed as pleasurable or transformative.
The first alleged alien abduction claim to be widely publicized was the Betty and Barney Hill abduction in 1961. Reports of the abduction phenomenon have been made around the world, but are most common in English speaking countries, especially the United States. The contents of the abduction narrative often seem to vary with the home culture of the alleged abductee.
Alien abductions have been the subject of conspiracy theories and science fiction storylines (notably The X-Files) that have speculated on stealth technology required if the phenomenon were real, the motivations for secrecy, and that alien implants could be a possible form of physical evidence.
Wingman 18: Battle for America
Wingman 18: Battle for America by Mack Maloney – buy it now!
Listen to this interview &amp; catch up on all the other shows by joining our IRN Insider program!</t>
  </si>
  <si>
    <t>jix8Q-Q5Og4</t>
  </si>
  <si>
    <t>https://youtu.be/qwVpQzUI_9Q</t>
  </si>
  <si>
    <t>Gary Parker   How to Spot Extraterrestrial Messages on Ancient Pyramids</t>
  </si>
  <si>
    <t>Download the Podcast here:
https://inceptionradionetwork.com/gary-parker-extaterrestrial-messages/
How to Spot Extraterrestrial Messages on Ancient Pyramids
Tuesday, October 24th, 2017 at 9 pm ET, Kevin Cook of The Kevin Cook Show along with along with guest-host Heidi Hollis invites researcher Gary Parker to share ways we can spot hidden extraterrestrial messages etched on the sides of the ancient Pyramids in the Giza Plateau.
GARY PARKER
Amateur UFO researcher Gary Parker is a real estate developer and lives in Phoenix Arizona. While doing research for a project in Egypt, he discovered an ALIEN MESSAGE. This message is written beside the GREAT PYRAMID in a 2012 NASA photo.
A Sneak Peek of the NASA Photos
These are the 2012 NASA photos capture an birds-eye view of the Great Pyramid of Giza, Egypt. In this interview, Gary explains how to properly scan the untouched NASA images. He teaches us how to find the alien message directly next to the largest Pyramid in the Giza Plateau. Gary shares all the proper techniques to thoroughly vet these images so we can identify anomalies that do not appear in previously recorded images. 
What You Should Know About the Great Pyramid of Giza
The Great Pyramid of Giza (also known as the Pyramid of Khufu or the Pyramid of Cheops) is the oldest and largest of the three pyramids in the Giza pyramid complex bordering what is now El Giza, Egypt. 
Listen to this interview &amp; catch up on all the other shows by joining our IRN Insider program!</t>
  </si>
  <si>
    <t>qwVpQzUI_9Q</t>
  </si>
  <si>
    <t>https://youtu.be/n8lrZvYd8OE</t>
  </si>
  <si>
    <t>UFO Headline News   Friday October 20th, 2017</t>
  </si>
  <si>
    <t>Get the rest of the links here:
https://inceptionradionetwork.com/ufo-headline-news-10-20-17/
Here is the UFO Headline News for Friday October 20th, 2017
Headline #1: Orionid Meteor Shower Peaks Tonight!
Synopsis: This weekend presents the Orionid meteor shower at its best, and tonight – the night of October 20-21, 2017 – may well be the shower’s peak night. Late Saturday night and Sunday morning may be good times to watch as well. On both of these nights, meteors should become visible starting at late evening. They’ll probably be most prolific in the few hours before dawn on October 21, but try watching before dawn on October 22, too. From a dark site, you might see a maximum of about 10 to 15 meteors per hour. Fortunately, today is only one day after new moon, so there’ll be no moonlight to ruin this year’s Orionid meteor shower.
Headline #2: Earth’s New Traveling Buddy–An Asteroid–Not Space Junk
Synopsis: At the 49th Annual Division for Planetary Sciences Meeting in Provo, Utah, astronomers led by Vishnu Reddy at the University of Arizona confirmed the true nature of one of Earth’s companions on its journey around the sun.  Was it a burned-out rocket booster, tumbling along a peculiar near-earth orbit around the sun, and only occasionally getting close enough to be studied with even the largest telescopes? Not at all, as it turns out. While, based on previous observations, most astronomers had strongly suspected that object (469219) 2016 HO3 was an ordinary asteroid and not space junk, it took a team of astronomers led by Vishnu Reddy, assistant professor at the Lunar and Planetary Laboratory, University of Arizona, working with one of the world’s largest telescopes, the Large Binocular Telescope (LBT), on Mt. Graham in Southeastern Arizona, to learn the true nature of this near-Earth object.
Headline #3: Something Is Floating Around Saturn–And NASA Isn’t Sure What It Is
Synopsis: NASA Cassini spacecraft performed its final, fateful dive into Saturn several weeks ago, destroying itself in the planet’s atmosphere and ending an incredible mission that spanned nearly two full decades. Today, even though its mechanical body has been vaporized, the information it sent back during its time in orbit continues to surprise scientists. The most recent example of this is a newly-discovered quirk with Saturn’s atmosphere which researchers are struggling to explain.
Headline #4: Black Triangle Sighting in Rockford, Illinois
Synopsis: While visiting my father in Rockford– approximately two hours after having a twenty-minute conversation about UFOs and the government’s role in these crafts–my father witnessed a triangular-shaped craft, hovering just above the tree tops and above the houses across the street towards his home–through the front bay window–my father said “Look son, there is your UFO!”…I laughed it off because I thought he was making fun of me, but about 5 seconds later I took him seriously and looked…what I saw was a triangular-shaped craft with 4-6 off-white/yellowish lights shining down on the ground.
Headline #5: UFO Sighting in Reading, Kansas
Synopsis: I was leaving my house around 9 pm and my road goes east to west…so I was driving and looking south, as I often watch the stars while driving…I noticed a bright orange-yellow light that resembled a star or planet–I was surprised as I’ve never seen a star that bright in the south…I stopped my car and watched it; as I watched it, it faded out and then reappeared–right next to the original location.
Headline #6: UFO Sighting in Spruce Pine, North Carolina
Synopsis: It was about 10 pm; me and my boyfriend were driving on the Blue Ridge Parkway which we live close to, and I look over and see a bright orange orb coming up above the treetops; we got out of the car and watched these orbs for two hours–they were doing weird maneuvers and vanishing instantly–we’ve been watching them for about three or four months now…they show up about every other night…
Send Us a UFO News Tip!
Know of a possible UFO News st</t>
  </si>
  <si>
    <t>n8lrZvYd8OE</t>
  </si>
  <si>
    <t>https://youtu.be/P1XEJI9mpdo</t>
  </si>
  <si>
    <t>Stan Gordon   UFOs, Bigfoot &amp; Cryptids Encounters, Oh My!</t>
  </si>
  <si>
    <t>Download the full Podcast episode: https://inceptionradionetwork.com/stan-gordon-ufos/
UFOs,Bigfoot &amp; Cryptids, oh my! It's just another night for Stan Gordon &amp; Supernatural Girlz
Wednesday, October 25th, 2017 at 7:30 pm ET, join Supernatural Girlz host Patricia Baker and co-host PK invites Stan Gordon to discuss astonishing encounters of Pennsylvania's unknown creatures and UFO sightings.
STAN GORDON
Stan Gordon was trained as an electronics technician who specialized in radio communications and has lived in Greensburg, Pennsylvania all of his life. His interest in the UFOs and other strange incidents began at the age of ten in 1959. In the late 1960’s, he acted as the telephone UFO sighting report investigations coordinator for the UFO Research Institute of Pittsburgh.
Stan began in the field investigations of UFOs and other mysterious events in 1965, and is the primary investigator of the December 9,1965, UFO crash-recovery incident that occurred near Kecksburg, Pennsylvania. In 1969, Gordon established a UFO Hot-line for the public to report UFO sightings to him to investigate.
In 1970, Gordon founded the Westmoreland County UFO Study Group (WCUFOSG), the first of three volunteer research groups which he would establish to investigate UFO sightings and other strange occurrences reported in Pennsylvania. Since November, 1993, he continues to investigate and document strange incidents from across the Keystone state as an independent researcher. - http://www.stangordon.info/wp/
*****
Join forces with IRN and dig deeper.
https://irn.bz/InsiderClub</t>
  </si>
  <si>
    <t>P1XEJI9mpdo</t>
  </si>
  <si>
    <t>2017 10 20</t>
  </si>
  <si>
    <t>https://youtu.be/AOE8dktejus</t>
  </si>
  <si>
    <t>Dr. Rita Louise   Ancient Gods &amp; Goddesses as Aliens - The Historical Evidence</t>
  </si>
  <si>
    <t>Download the Podcast here:
https://inceptionradionetwork.com/dr-rita-louise-ancient-gods/
Ancient Gods &amp; Goddesses as Aliens – The Historical Evidence
Saturday, October 14th, 2017, Join Paranormal Now’s host Alan B. Smith and fellow IRN host of Just Energy Radio, Dr. Rita Louise in a chat about the long history of evidence to support the ancient aliens theory. Author and researcher, Dr. Rita Louise, offers refreshing clues to support the longtime visitation of these “gods” to our planet, what their intentions may have been and considers just how many “alien” races there may be.
Assuming that there are a multitude of alien races visiting Earth, Dr. Louise proposes her own interpretation of the Star Trek conception of a “Prime Directive” and how it may have and still does apply to these beings own interactions amongst themselves. Have these intergalactic guidelines lead to conflicts or have they prevented conflict and kept us safe. What we do know from our mythologies and known history, is that drama is not the sole property of human beings. Put your thinking caps and for this delightful discussion!
DR. RITA LOUISE
Bestselling author, Dr. Rita Louise is the host of Just Energy Radio and the Founder of the Institute Of Applied Energetics. She is the author of the books The ET Chronicles: What Myth and Legend Has To Say About Human Origin, Avoiding The Cosmic 2X4, Dark Angels: An Insider’s Guide To Ghosts, Spirits &amp; Attached Entities and The Power Within as well as hundreds of articles that have been published worldwide.
She is also the producer of a number of videos whose titles include: Holy Deception, iKon: Deconstructing The Archetypes Of The Ancients, The Truth About The Nephilim and Deceit, Lies &amp; Deception: The Reptilian Agenda. Dr. Rita has appeared on radio and television and has spoken at conferences covering topics such as health and healing, ghosts, intuition, ancient mysteries and the paranormal.
Alan’s Paranormal Cabin
UFO/Ancient Alien Research, More Diversity In Ideas!
I can look at a photograph and digital image of a UAP (better known as a UFO) and analyze it until I’m blue in the face, but will it tell me anything discernible about the very long history of supposed “Ancient Alien” contact? Perhaps one day we will discover some clue in these modern day UFO images that hints at the past – but until then we must rely on the diligent and extraordinary efforts by intrepid researches like Dr. Rita Louise.
Above, I had just put ancient aliens in quotes with capital letters for a reason. For one, I think we would all agree that from our ancestor’s point of view – should there have been contact from extraterrestrials – they most likely would have perceived them to be gods. Secondly, that term has become a catch-all phrase which 
Read the rest in the post..</t>
  </si>
  <si>
    <t>AOE8dktejus</t>
  </si>
  <si>
    <t>https://youtu.be/tQwtbcMLTl0</t>
  </si>
  <si>
    <t>Double-Switch Show   Men in Lead Masks &amp; Black-Eyed Children</t>
  </si>
  <si>
    <t>Download the Podcast here:
https://inceptionradionetwork.com/double-switch-show/
The Double-Switch Show
Saturday, October 14th, 2017, Mack Maloney, Juan-Juan of Mack Maloney’s Military X-Files do the first show from their new virtual studio. Highlights include: The Sizzle Reel, Rob Beckhusen on the new SR-72 spy plane, his love-life and naming his cat “Puddles.” Juan-Juan sings “Mack the Knife.” The return of the Black-Eyed Kid. Plus, two Switchblade Steve segments: the Mystery of the Men in Lead Masks and the bizarre story of the Van Meter Monster. Surprise guest: Mrs. Cobra.
The UFO Connection to the Mysterious Lead Masks Case
There are multiple theories that have been proposed to explain this case, ranging from foul play to UFOs. One theory revolves around the testimony of a friend of the two men, who claimed that they were members of a group of “scientific spiritualists”.
The men were apparently attempting to contact extraterrestrials or spirits using psychedelic drugs. Believing that such an encounter would be accompanied by blinding light, the men cut metal masks to shield their eyes and may have died of drug overdoses. This account is corroborated by the esoteric diary entry found at the scene and by mask-making materials and literature concerning spirits found at the men’s homes.
Wingman 18: Battle for America
Wingman 18: Battle for America by Mack Maloney – buy it now!
Listen to this interview &amp; catch up on all the other shows by joining our IRN Insider program!</t>
  </si>
  <si>
    <t>tQwtbcMLTl0</t>
  </si>
  <si>
    <t>https://youtu.be/nHo1Y-bcXjw</t>
  </si>
  <si>
    <t>Mark Muncy   Chilling Tales of Eerie Florida You Didn't Know</t>
  </si>
  <si>
    <t>Download the Podcast here:
https://inceptionradionetwork.com/mark-muncy-eerie-florida/
Chilling Tales of Eerie Florida You Didn’t Know
Tuesday, October 17th, 2017, Kevin Cook of The Kevin Cook Show along with guest-host Heidi Hollis invites author Mark Muncy to share some chilling tales of eerie Florida that will make us gasp at the dark history of the Sunshine State.
MARK MUNCY
Mark Muncy is the creator of Hellview Cemetery, a charity haunted house in central Florida that was so infamous it was banned by the City of St. Petersburg. An author of horror and science fiction, he has spent over three decades collecting ghostly tales and reports of legendary beasts. This is his first work for The History Press. He lives in St. Petersburg, Florida, on the remains of an ancient midden with his fiancée, Kari Schultz.
Occasionally, he is visited by his daughters when they remember he is still there. Kari Schultz is a varied illustrator at Fox Dream Studio who enjoys fantasy and horror. She has been working on art as long as she can remember and reading folklore and horror almost as long. She has a short comic featured in Uncanny Adventures: Duo #2 from 8th Wonder Press. This is also her first work for The History Press. She has a thing for foxes. She is being held captive in St Petersburg, Florida, with a small party of fish, snails and plants until she can get more work published. She appreciates good cheese if you have any to spare.
Eerie Florida
The political scientist Michael Barkun, discussing the usage of “conspiracy theory” in contemporary American culture, holds that this term is used for a belief that explains an event as the result of a secret plot by exceptionally powerful and cunning conspirators to achieve a malevolent end. According to Barkun, the appeal of conspiracism is threefold:
Most know Florida as the land of endless sunny beaches, but the state is home to numerous eerie legends and mysterious creatures. The Everglades is home to the elusive Skunk Ape, a strange bipedal creature recognized by its odor. An uncanny doll reputed to have a life of its own greets visitors in a Florida Keys museum. An ancient monster is reported to roam the rivers in the northeast corners of the state, and in South Florida, a man built “America’s Stonehenge” via mysterious means. Join Mark Muncy and Kari Schultz as they uncover the history behind the state’s creepiest stories and unusual locations. – source
Listen to this interview &amp; catch up on all the other shows by joining our IRN Insider program! - http://irn.bz/InsiderClub</t>
  </si>
  <si>
    <t>nHo1Y-bcXjw</t>
  </si>
  <si>
    <t>2017 10 19</t>
  </si>
  <si>
    <t>https://youtu.be/GkkBQIbqeFM</t>
  </si>
  <si>
    <t>UFO Headline News Weekend of Saturday October 14thSunday October 15th, 2017</t>
  </si>
  <si>
    <t>Get the rest of the links here:
https://inceptionradionetwork.com/ufo-headline-news-10-14-17/
Here is the UFO Headline News for the Weekend of Saturday October 14th/Sunday October 15th, 2017
Headline #1: Food Network’s Guy Fieri Cooks BBQ For Evacuees of California Wildfires
Synopsis: Food Network star Guy Fieri teamed up with the Salvation Army on Thursday and went to wildfire-ravaged Santa Rosa, Calif., to cook for thousands of people who evacuated their homes.   Fieri and his workers assembled a mobile kitchen at the Santa Rosa Veterans Memorial Building’s parking lot to set up camp, KTVU reported. Fieri said he and his team would be cooking lunch and dinner for evacuees until Saturday.
Headline #2: Moon Occults Regulus on October 15th!
Synopsis: On the evening of October 14th, 2017 you won’t see the moon. That’s because the moon will be a waning crescent visible from across Earth only in the wee morning hours. No matter where you are, if you’re up early on the mornings of October 14-16, you’ll see the waning crescent moon near Regulus, the brightest star in the constellation Leo the Lion. Or … you won’t see Regulus. That’s because, on October 15, the moon will occult this bright star, or hide it from view.
Headline #3: Tom DeLonge Challenging Boundaries of What Is Possible/Cheryl Costa
Synopsis: For decades the UFO community and beyond has wanted to see a good-faith and honest effort to research everything to do with Unidentified Flying Objects. We’ve all wanted to see the topic talked about in a factual way with the specter of mockery and the societal boundaries removed. We’ve all wanted the scientific community to get past the shadow of ridicule, receive funding and get to the theoretical bottom of the unknown physics that UFOs represented — no matter how fantastic. In 1940, if you were an American high technology student in some of the nation’s best engineering schools and you mentioned to your professor that you were interested in rockets, you were frequently made fun of and dismissed as a crackpot. A MIT professor of the era said, “I don’t understand how a serious scientist or engineer can play around with rockets.”
Headline #4: No, Yellowstone’s Supervolcano Isn’t Going to Wipe Out Life On Earth Anytime Soon
Synopsis: If you’re worried a supervolcano lying beneath Yellowstone National Park could erupt and plunge the planet into a volcanic winter, you shouldn’t be. While a future eruption — a prospect widely reported this week after new research — is possible, geologists say it’s incredibly unlikely. The odds that Yellowstone’s sleeping supervolcano will erupt within a century and cause massive devastation are one in 10,000, which is about as likely as a very large asteroid hitting Earth, according to Jacob Lowenstern, a research geologist at the U.S. Geological Survey (USGS).
Headline #5: Mystery Surrounding Ancient Easter Island People Deepens
Synopsis: Washington- (Reuters) – The massive brooding stone figures peering from Easter Island’s hillsides are emblematic of the enigmatic people who once thrived on the dot of land in the middle of the Pacific. New genetic research only deepens the mystery around these people. Scientists said on Thursday an analysis of DNA from ancient skeletal remains ruled out the likelihood that Easter Island’s inhabit.  A 2014 genetic study had indicated interbreeding between the people of Easter Island, or Rapa Nui, and native people in South America occurred roughly between 1300 and 1500. The new research, studying the DNA of three Rapa Nui people from the 1400s and 1500s and two from the 1800s, found no evidence of such mingling
Headline #6: Epic Giant Robot Battle Scheduled For October 17th
Synopsis: Are you ready for the world’s first giant robot fight? (If your answer to that was “No,” who even are you?) We’ve been waiting for a date for the MegaBots vs. Suidobashi duel, and now it’s finally here. The fight will take place on October 17th, 2016 at 10:00 PM ET. It will be streamlined worldwide on Twitch. If you m</t>
  </si>
  <si>
    <t>GkkBQIbqeFM</t>
  </si>
  <si>
    <t>https://youtu.be/zrcbd7dcXic</t>
  </si>
  <si>
    <t>UFO Headline News   Tuesday October 17th, 2017</t>
  </si>
  <si>
    <t>Get the rest of the links here:
https://inceptionradionetwork.com/ufo-headline-news-10-17-17/
Here is the UFO Headline News for Tuesday October 17th, 2017
Headline #1: Carnegie Mellon Student Charters Planes, Flies Supplies Into Ravaged Puerto Rico
Synopsis: Pittsburgh–A Carnegie Mellon student disturbed by stories from her native Puerto Rico following Hurricane Maria decided to do something about it.Rosana Guernica, 22, a junior majoring in decision sciences, heard stories about people getting off the island by chartering a private plane, so she got the idea of raising money for a plane to fly in medical supplies and evacuate sick people.  Her grandmother told her it was a crazy idea, but that’s exactly what Guernica has done – twice. Carnegie Mellon said in a Twitter post Saturday that Guernica is on her second trip to Puerto Rico this weekend with a team of volunteers from Carnegie Mellon. They are taking supplies and hope to evacuate people.
Headline #2: Watch For Zodiacal Light–False Dawn!
Synopsis: The autumn equinox came on September 22nd for us in the Northern Hemisphere, which means that these autumn mornings present a good time of year to see the zodiacal light, also known as the false dawn. With the moon out of the morning sky for the next two weeks, this is your chance to catch the zodiacal light in the east before dawn’s first light. If you’re in the Southern Hemisphere, where the spring equinox happened a few weeks ago, the zodiacal light appears in your western sky, beginning about an hour after the sun goes down.
Headline #3: NASA Han’t Confirmed Existence of Planet 9: What We Know of the “Planet” At The Edge of the Solar System
Synopsis: NASA has not confirmed the existence of Planet 9, a giant hypothetical object believed to be lurking at the edges of the solar system, contrary to reports—but what the space agency has said is that evidence is currently pointing towards it being real, and that scientists may be starting to close in on it. The idea behind Planet 9 is not new. Scientists have argued there is a ninth planet (after Pluto was downgraded to dwarf planet) sitting somewhere beyond Neptune since 2014. Two years later, a team from Caltech presented evidence to show something was disturbing the orbits of Kuiper Belt Objects (KBOs)—the Kuiper Belt is a huge shell of icy objects that encases the solar system.
Headline #4: Florida Witness Reports Rectangular UFO Near Tampa Bay
Synopsis: According to the witness, he had gone outside to smoke a cigarette when he noticed a flat rectangular object under the clouds. He says the area has a lot of air traffic, and at first he thought it might be a helicopter, but soon realized it was not. After a few seconds of watching it, the object zipped off. The witness estimated the object to be about 100 miles away, over the Gulf of Mexico. He said it was headed south, towards the coast of Tampa. Another strange aspect to his sighting, is that the witness claims he saw spots when he closed his eyes. Apparently like those when you look at a bright object, like the sun. However, the witness says he was not looking in the sun’s direction.
Headline #5: UFO Sighting in Fresno, California
Synopsis: After watching the documentary “Ten Eleven 0 Two” (https://www.youtube.com/watch?v=IWLB1JkVkOY) me and a couple of buddies were very intrigued and interested to say the least–mostly because it happened so close to home–last year we went out there during the day…I had asked “Ken”–one of the guys featured in the doc–the location of his encounter…of course nothing happened, but it was neat just to be in the area…after sharing with an old friend of mine some facts about the film and location, I suggested we go camping–then drive out to the location at night; immediately he was like “Hell yeah I’ll go!”–all together there were only three of us that ended up going… we camped out at place we’d been to many times “Sawmill Flat”–got there Friday...
Send Us a UFO News Tip!
Know of a possible UFO News story in your area, or ha</t>
  </si>
  <si>
    <t>zrcbd7dcXic</t>
  </si>
  <si>
    <t>https://youtu.be/C8L-Xpo91XE</t>
  </si>
  <si>
    <t>UFO Headline News   Monday October 16th, 2017</t>
  </si>
  <si>
    <t>Get the rest of the links here:
https://inceptionradionetwork.com/ufo-headline-news-10-16-17/
Here is the UFO Headline News for Monday October 16th, 2017
Headline #1: Astronomers Just Measured A Whole Lot More Than Gravitational Waves
Synopsis: A couple of weeks ago, the LIGO (Laser Interferometer Gravitational-Wave Observatory) and Virgo teams announced the detection of another set of gravitational waves — the fourth since LIGO’s first detection in September of 2015. The observations of these ripples in spacetime are extraordinary in and of themselves, no matter how many times we record them. However, while the firstthree sets of gravitational waves recorded were by the two LIGO observatories, the fourth was also detected by a newly established third — Virgo — located in Italy. And having three detectors allows researchers to triangulate the source of those waves with extraordinary precision.
Headline #2: Napa, California Wildfires Update: Hoarse Voices And Cautiously Good News
Synopsis: We focus on Napa, following the impact of the wildfires on Sonoma County’s wine and marijuana industries. As the fires continue to burn in northern California, which cover as much acreage as the state of Rhode Island, there are still many unknowns, both for local residents who have lost homes and places of employment, and for the hospitality industry as a whole. Several narratives have emerged throughout coverage of the fires, including the groundswell of support for relief and recovery efforts; the tremendous efforts of thousands of fire fighters from inside and especially outside the region; the resiliency and strength of the local community; and what we’re seeing as we look ahead to the challenges (and their solutions) that the industry will have to face.
Headline #3: Moon, Venus and Mars–Next Few Mornings!
Synopsis: On the mornings of October 16th and 17th, 2017, rise before the sun to view the moon and dazzling planet Venus in the eastern morning sky. Mars will be there, too, but much fainter than either Venus or the moon, which rank as the second-brightest and third-brightest worlds in our sky. Some sharp-sighted sky gazers might even see the moon and Venus after sunrise. And if you have a really good, unobstructed eastern horizon, you might also catch the moon on October 18th. On all of these dates, Mars will be a challenge to see, especially from cities, so faint and so near the sunrise.
Headline #4: Drone Hits Commercial Plane For The First Time in Canada
Synopsis: A twin-engined commercial prop aircraft has struck a drone for the first time in Canada, says Minister of Transport Marc Garneau. The Skyjet Beech King Air 100 was on approach to Jean Lesage International Airport in Québec City when it hit an unknown type of UAV. Garneau said that the drone was flying at around 1,500 feet, three miles from the airport — 500 feet above the legal limit. The plane landed safely and sustained only minor damage, but “it could have been a lot more serious,” he told the CBC.
Headline #5: UFO Sighting in North Carolina, United States
Synopsis: I was driving east when I noticed up in the sky straight ahead a large black square object that looked like it had holes or windows–I couldn’t see exactly–I watched it moving in front of me, but so far away and large…at first I thought maybe it was an airplane pulling a sign–but there was no aircraft and it moved too fast; I tried to take a picture while at a traffic stop, but could not get a close enough picture with my cell phone and then it was gone.
Headline #6: UFO Sighting in South Bend, Indiana
Synopsis: We have a flat roof on one section of our house and I go up weekly to clear off the acorns and leaves, twigs from our side yard oak tree at this time of year; it was about 6:00 pm as I was looking up at my citizens band antenna to make sure the top was still clearing the low branches of our oak tree, when I noticed a shiny disc-shape in the northwest, traveling quickly to the east from my vantage point…it seemed to be over the</t>
  </si>
  <si>
    <t>C8L-Xpo91XE</t>
  </si>
  <si>
    <t>https://youtu.be/gvKWo6oEDkM</t>
  </si>
  <si>
    <t>Titus Joseph   Holistic New Concept that Reconciles Science to Spirituality</t>
  </si>
  <si>
    <t>A Holistic New Concept that Reconciles Science to Spirituality
Monday, October 16th, 2017, Keith Anthony Blanchard of Center of Light Radio invites Titus Joseph to discuss the problem of duality as it applies in science and spirituality. He demonstrates the importance of resolving the binding paradox by pointing to the negative consequences of the separation and concomitant anxiety, implicit in dualism, that really affects us in our ordinary lives.
Titus introduces a new concept that is proposed to bridge the divide and provide us a pair of corrective lens so that we may see and understand our reality more clearly. The beauty that comes out of this is in how the science and spirituality become one.
TITUS JOSEPH
Titus Joseph is author of two books on metaphysics entitled, “Our Curious World of Mirror Images,” and, “I AM ‘Mind,’ I AM ‘Consciousness’” (titusjoseph.com). 
These books introduce a new idea to us called, “Positional Symmetry - Requisite Mirror Image.” PSRMI is conceived as the arche—the fundamental principle that explains how existing things come into being, as evidenced by the curious symmetries we see throughout nature and mirrored in the laws of science. Mr. Joseph has a Bachelor’s degree in Philosophy with a minor in Religious Studies and a Master’s degree in Counseling.
I Am 'Mind' I Am 'Consciousness'
I AM 'Mind, ' I AM 'Consciousness, ' delivers a dramatic spiritual development of the original metaphysical ideas disclosed in the authors previous work, entitled, Our Curious World of Mirror Images. I AM 'Mind, ' utilizes the same paradigm as a pair of corrective lens to take a whole new look at the vast universe, the omnipresent expanse of space and time, to reveal a new radical and enhanced, intelligent view of the Cosmos. 
*****
Join forces with IRN and dig deeper.
https://irn.bz/InsiderClub</t>
  </si>
  <si>
    <t>gvKWo6oEDkM</t>
  </si>
  <si>
    <t>https://youtu.be/B57_1hJN_QM</t>
  </si>
  <si>
    <t>UFO Headline News   Wednesday October 18th, 2017</t>
  </si>
  <si>
    <t>Get the rest of the links here:
https://inceptionradionetwork.com/ufo-headline-news-10-18-17/
Here is the UFO Headline News for Wednesday October 18th, 2017
Headline #1: Bright Star Deneb Transits at Nightfall
Synopsis: Tonight – October 18, 2017 – the northernmost star of the Summer Triangle, Deneb, transits or climbs to its highest point in the sky at or near 7 p.m. local time (8 p.m. local Daylight Saving Time). What does that mean for skywatchers? Only that this noteworthy star – this beloved member of the Summer Triangle – is shifting ever-westward in our sky as Earth travels around the sun. Its transit at nightfall might be considered a kind of hallmark of the year, marking a shift toward winter – or summer – depending on whether you’re in the Northern or Southern Hemisphere.
Headline #2: Drones Flying Over California Wildfires Hurt Firefighting Efforts
Synopsis: Drones attempting to capture footage of the widespread devastation from the California wildfires are impeding efforts to contain the blaze and posing a serious threat to the firefighters attempting to smother the flames, officials said. The California Highway Patrol in Santa Rosa issued the warning to drone operators on Sunday after several of the devices were seen flying over the burnt land. “Cal Fire is reporting drones in the Petaluma area. FIRE FIGHTING PLANES CANNOT FLY IF YOUR DRONE IS IN THE AIR! Land them if you want these fires out!” officials wrote on the California Highway Patrol Santa Rosa Facebook page.
Headline #3: Mysterious Flash of Fire: Russian Rocket Breaks Up Over Dubai
Synopsis: Dubai, United Arab Emirates — A discarded Russian cargo spaceship burned across the night sky of the Arabian Peninsula, drawing gasps from Dubai to Riyadh before breaking up in the Earth’s atmosphere and scattering in the Indian Ocean. The fiery end Monday night of the unmanned Progress MS-07 came as planned after it delivered 2.75 tons of water, food and scientific equipment to the astronauts aboard the International Space Station. But its 80-second appearance in the skies of the United Arab Emirates stunned onlookers in a region where Iran regularly test-fires ballistic missiles and Shiite rebels in Yemen have threatened to use them against Abu Dhabi. Even a day later, government officials still hadn’t corrected their earlier statements identifying the object as a meteor.
Headline #4: Researcher Claims: Aliens Are Actually Immortal Robots–Billions of Years Old
Synopsis: Will aliens be delicate, hairless creatures with big almond eyes, as UFO fans believe – or big slimy, green blobs with eyes on stalks? Probably neither, scientists say – the first aliens we encounter are likely to be machines, and they’ll be almost unimaginably old. Susan Schneider of the University of Connecticut and the Institute for Advanced Studies at Princeton says that alien AI may already be out there, and could be billions of years old. Schneider says, ‘I do not believe that most advanced alien civilizations will be biological. The most sophisticated civilizations will be post-biological, forms of artificial intelligence or alien superintelligence.’
Headline #5: The Manhattan Abduction of Linda Cortile: Part II
Synopsis: Possibly the most sensational abduction case–the so called “Brooklyn Bridge Abduction” was slowly built up to be the “best evidence” for the legitimacy of the UFO and UFO abduction phenomenon. It involved the abduction of a woman from her New York apartment in late 1989. The event was witnessed by several people… which seemed to include the then Secretary General of the United Nations, Javier Perez de Cuellar. The case centers on an abductee named Linda Napolitano (aka Linda Cortile)…On November 30, 1989, Linda called Hopkins and reported that she had been abducted during the early morning hours, and provided some details.
Send Us a UFO News Tip!
Know of a possible UFO News story in your area, or have amazing photos and videos to share? Submit your tips to IRN! It’s easy… Simply send us an email to uhn@in</t>
  </si>
  <si>
    <t>B57_1hJN_QM</t>
  </si>
  <si>
    <t>https://youtu.be/sZDehQaXGvw</t>
  </si>
  <si>
    <t>Grant Cameron   Charlie Red Star  Canada's Most Incredible UFO Flap</t>
  </si>
  <si>
    <t>CHARLIE RED STAR: An Incredible Two Year UFO Flap in Carman, Manitoba
Wednesday, October 18th, 2017, join Supernatural Girlz host Patricia Baker and co-host PK invites Grant Cameron to recount the incredible stories of residents in Canada's southern Manitoba who reported nightly viewings of an unidentified object that came to be affectionately known as Charlie, or Charlie Red Star. 
The string of unprecedented sightings launched the biggest UFO craze in Canadian history and author and UFO researcher Grant Cameron was there. CHARLIE RED STAR chronicles what he witnessed during that eventful – yet still unexplained – period of time.
GRANT CAMERON
Grant Cameron has been a UFO researcher since 1975, and was recognized as both the Leeds Conference International Researcher of the Year and the UFO Congress Researcher of the Year. He is a world-renowned expert on UFOs, conspiracies, government cover-ups, and has spent decades watching and chronicling developments around extraterrestrial contact.
Cameron has lectured widely in Canada, the United States and Europe. He was one of the 40 witnesses that testified in front of six ex-Senators and Congressmen in Washington for the “Citizen’s Hearing on Disclosure.”
Charlie Red Star: True Reports of One of North America's Biggest UFO Sightings
In 1975, Manitobans reported UFOs over their province almost nightly. The string of unprecedented sightings launched the biggest UFO craze in Canadian history. With sightings for well over a year, one object seen again and again became known as Charlie Red Star.
Grant Cameron was there. He witnessed Charlie Red Star many times, and led tours for others to see for themselves. He also caught wind of rumours of nuclear testing south of the Canada-U.S. border, which might have been the cause of the unexplained phenomena that was sighted in the upper atmosphere. This is the story revealed by eyewitnesses, photographers, and reporters chasing down the truth behind these still-unexplained encounters with UFOs. - Get the Book! - http://a.co/bmdp0RS
*****
Join forces with IRN and dig deeper.
https://irn.bz/InsiderClub</t>
  </si>
  <si>
    <t>sZDehQaXGvw</t>
  </si>
  <si>
    <t>2017 10 14</t>
  </si>
  <si>
    <t>https://youtu.be/hQ4YK2Yrzfo</t>
  </si>
  <si>
    <t>Paranormal Blender Ep. 5   Roundtable Chat on Cryptids, Aliens, &amp; Ghosts</t>
  </si>
  <si>
    <t>Download the Podcast here:
https://inceptionradionetwork.com/paranormal-blender-ep-5/
A Blended Soup of Cryptids, Ghost, and Aliens
Friday, September 29th, 2017, Paraversal Universe Radio's au courant couple of the para-weird, Kevin and Jennifer Malek for a fifth episode of the Paranormal Blender, their end of the month newscast about this months current paranormal, supernatural, fortean, esoteric, and ultra-bizzare news stories from around the world.
Joining them for analysis will be fellow Northern Wisconsin Paranormal Society Ltd members Ufologist Mike MJ Lucas &amp; Cryptozoologist/Shaman Donald Young.
So What's in a Paranormal Blender?
By definition, a supernatural or paranormal phenomenon is an event that defies explanation in terms of the typical human experience. In other words, it is something that science can't explain; at least not yet. Examples of paranormal phenomena include ghosts, cryptids, telekinesis, and other forms of psychic powers or supernatural entities.
List of Paranormal Phenomena
There are myriad experiences that fall within the realm of the paranormal. Here are a few broad categories to give you an overview of just how much "supernatural" activity is reported around the globe.
Listen to this interview &amp; catch up on all the other shows by joining our IRN Insider program! - https://irn.bz/InsiderClub</t>
  </si>
  <si>
    <t>hQ4YK2Yrzfo</t>
  </si>
  <si>
    <t>https://youtu.be/8gkdS_Y4UeY</t>
  </si>
  <si>
    <t>Tim Swartz   A Conspiracy Machine at Work to Suppress the Truth</t>
  </si>
  <si>
    <t>Download the Podcast here:
https://inceptionradionetwork.com/tim-swartz-conspiracy-machine/
A Conspiracy Machine at Work to Suppress the Truth
Tuesday, October 3rd, 2017, Kevin Cook of The Kevin Cook Show along with guest-host Heidi Hollis returns with author Tim Swartz for a deep look inside the secret conspiracy machines responsible for UFO  cover-ups, false flag operations, and cryptid sightings.
TIM SWARTZ
Tim Swartz is an Emmy-Award winning television producer/videographer and the author of a several books. As a photojournalist, he has traveled extensively and investigated paranormal phenomena and other unusual mysteries from such diverse locations as the Great Pyramid in Egypt to the Great Wall in China.
Most recently Tim has become the Associate Publisher for Mysteries Magazine. In addition he is the writer and editor of the Internet newsletter Conspiracy Journal; a free, weekly e-mail newsletter, considered essential reading by paranormal researchers worldwide.
Is there an Evil Force Behind These Conspiracy Plots?
The political scientist Michael Barkun, discussing the usage of "conspiracy theory" in contemporary American culture, holds that this term is used for a belief that explains an event as the result of a secret plot by exceptionally powerful and cunning conspirators to achieve a malevolent end. According to Barkun, the appeal of conspiracism is threefold:
"First, conspiracy theories claim to explain what institutional analysis cannot. They appear to make sense out of a world that is otherwise confusing.
Second, they do so in an appealingly simple way, by dividing the world sharply between the forces of light, and the forces of darkness. They trace all evil back to a single source, the conspirators and their agents.
Third, conspiracy theories are often presented as special, secret knowledge unknown or unappreciated by others. For conspiracy theorists, the masses are a brainwashed herd, while the conspiracy theorists in the know can congratulate themselves on penetrating the plotters' deceptions." 
Listen to this interview &amp; catch up on all the other shows by joining our IRN Insider program! - https://irn.bz/InsiderClub</t>
  </si>
  <si>
    <t>8gkdS_Y4UeY</t>
  </si>
  <si>
    <t>https://youtu.be/U2kHPVxtnR0</t>
  </si>
  <si>
    <t>UFO Headline News Thursday October 12th, 2017</t>
  </si>
  <si>
    <t>Get the rest of the links here:
https://inceptionradionetwork.com/ufo-headline-news-10-12-17/
Here is the UFO Headline News for Thursday October 12th, 2017
Headline #1: As Flames Raced in California, Some Left in Dark
Synopsis: Santa Rosa, Calif.–As fast-moving fires invaded neighborhoods across Northern California this week, residents of Napa and Sonoma counties said they were alerted to the approaching disaster by frantic shouts from neighbors, honking horns, blaring smoke alarms and even the noise of an American flag, whipping in the intense winds. But it’s become increasingly clear that at least some residents did not receive warnings on their cellphones similar to an Amber Alert. The so-called Wireless Emergency Alert sends loud, screeching alarms or vibrations to all cellphones in a geographic area unless a user specifically opts out.
Headline #2: What Bright Star Flashes Red and Green?
Synopsis: Tonight, check out one of the flashiest stars in the sky. Every year in northern autumn, we get questions from people in the Northern Hemisphere who see a bright star twinkling with red and green flashes, low in the northeastern sky as seen from Northern Hemisphere locations. That star is likely Capella, which is actually a golden star. In fact, if you could travel to it in space, you’d find that Capella is actually two golden stars, both with roughly the same surface temperature as our local star, the sun . . . but both larger and brighter than our sun.
Headline #3: I-Team/George Knapp: DeLonge Unveils Plans For Cutting Edge Science to Investigate UFOs
Synopsis: Las Vegas – A rock star turned UFO entrepreneur is finally ready to unveil plans for an ambitious investigation of cutting-edge phenomena, and this time, he’s bringing help. Musician Tom Delonge first revealed his long-term plans to the I-Team nearly two years ago. When DeLonge first told the I-Team 18 months ago that he had connected with high-ranking military and intelligence officials and got them to open up about UFOs, the public groaned. Why would national security authorities spend any time speaking to a punk rocker, especially about intrusions by unknown aircraft? DeLonge’s many critics said he was making it up, or being fed disinformation. Then, Wikileaks released hundreds of pages of emails from presidential advisor John Podesta’s account, and among them were messages from Tom DeLonge, identifying top generals and others who were advising him about UFOs.
Headline #4: Tom DeLonge Announces Launch of ‘To The Stars Academy of Arts &amp; Science’
Synopsis: Tom DeLonge announced the launch of the ‘To The Stars Academy of Arts &amp; Science,’ which is described as “a consortium of scientists, aerospace engineers and creatives that will work collectively to allow gifted researchers the freedom to explore exotic science and technologies with the infrastructure and resources to rapidly transition innovative ideas into world-changing products and services.”
Headline #5: Tom DeLonge’s UFO Research Team Revealed, Includes Government Insiders
Synopsis: Rocker Tom DeLonge has finally released information about a big UFO project he has been teasing for months. Finally, the wait is over, and we now know his new project will be titled To the Stars Academy, and its mission is to “strive to be a powerful vehicle for change by creating a consortium among science, aerospace and entertainment that will work collectively to allow gifted researchers the freedom to explore exotic science and technologies with the infrastructure and resources to rapidly transition them to products that can change the world”
Headline #6: UFO Sighting in Wyantskill, New York
Synopsis: This is a story that I am very reluctant to tell–I have kept it my secret for years and have only recently shared it with my wife, father-in-law, and children; it has been on my mind daily since it happened and kept me wondering for the last 25-ish years: I awoke on a clear, cold night at 3:33 am ( I remember seeing it on my 1980’s-style digital alarm clock) I</t>
  </si>
  <si>
    <t>U2kHPVxtnR0</t>
  </si>
  <si>
    <t>https://youtu.be/Ihg5yl9cwa8</t>
  </si>
  <si>
    <t>UFO Headline News   Monday October 9th, 2017</t>
  </si>
  <si>
    <t>Get the rest of the links here:
https://inceptionradionetwork.com/ufo-headline-news-10-09-17/
Here is the UFO Headline News for Monday October 9th, 2017
Headline #1: Tonight: Find The Andromeda Galaxy!
Synopsis: Tonight, now that the moon is in a waning gibbous phase and gone from the sky in early evening, find the Andromeda galaxy, the great spiral galaxy next door to our Milky Way. It’s the most distant thing you can see with your eye alone. It’s best seen in the evening at this time of year, assuming you’re in the Northern Hemisphere. Most people find the galaxy by star-hopping from the constellation Cassiopeia, which is a very noticeable M- or W-shaped pattern on the sky’s dome. I learned to find the Andromeda galaxy by star-hopping from the Great Square of Pegasus, to the two graceful streams of stars making up the constellation Andromeda.
Headline #2: New Clues Emerge For The Existence of Planet 9
Synopsis: Planet 9 cannot hide forever, and new research has narrowed the range of possible locations further! In January of 2016, astronomers Mike Brown and Konstantin Batygin published the first evidence that there might be another planet in our Solar System. Known as “Planet 9” (“Planet X” to some), this hypothetical body was believed to orbit at an extreme distance from our Sun, as evidenced by the orbits of certain extreme Kuiper Belt Objects (eKBOs). Since that time, multiple studied have been produced that have attempted to place constraints on Planet 9’s location. The latest study once again comes from Brown and Batygin, who conducted an analytical assessment of all the processes that have indicated the presence of Planet 9 so far. Taken together, these indications show that the existence of this body is not only likely, but also essential to the Solar System as we know it.
Headline #3: UFO Sighting in Ottawa, Ontario, Canada
Synopsis: On the morning of October 6th, 2017 I left my house at 4:50 am for my morning walk; I noticed that there was not a cloud in the sky, no stars and the moon was hidden too–this felt strange as I was expecting to see the full moon which peaked the previous day and there was no rain in the weather forecast for that morning–after an approximately 15 minutes walk I got to the park, just before Steven McClean School, and there I saw white beams of light–dancing in the sky…the lights felt so close that I looked around to find what was beaming the light to the sky, but I was all alone. 
Headline #4: UFO Sighting in Blackstock, Ontario, Canada
Synopsis: October 5th, 2017 11 p.m.– I was riding my motorcycle south on Highway 57 at the 9th Concession when I spotted a red light flashing randomly and hovering near the hydro towers in a field; I also spotted a car pulled over–I pulled over immediately and pulled out my camera that I always carry now, due to the multiple sightings I’ve had in the last three months; I could only see one with my eyes–it wasn’t until I looked at the pictures that I realized there were up to five of these objects.
Headline #5: UFO Sighting in Washington, District of Columbia
Synopsis: I was taking pictures last weekend with a Canon T1i (with a 55-250 mm zoom lens) when I noticed a passenger jet flying by; the sky was blue, and the jet was the only thing in the sky, so I snapped two pictures…it was too far away to see any sort of detail but I took two pictures (mainly because I use my camera in manual mode and like to work out settings such as iso, aperture and shutter speed on my own) I also tend to take pictures in raw format, which possesses more visual information than a jpg; in any case, when I zoomed into the photo–-to get a better look at the jet–-I noticed an object that appears metallic, in proximity to the plane.
Headline #6: UFO Sighting in Colfax, Washington
Synopsis: Me and my band mates were driving home to Spokane from Moscow, Idaho on Highway U.S. 195…the whole drive is lots of farmland and fields…there was no cloud cover except for very low on the horizon and it was very little; my band</t>
  </si>
  <si>
    <t>Ihg5yl9cwa8</t>
  </si>
  <si>
    <t>https://youtu.be/UkuMsqzSv74</t>
  </si>
  <si>
    <t>Dr. Richard Boylan   Joining an Intergalactic Star Nations of Alien Races</t>
  </si>
  <si>
    <t>Download the Podcast here:
https://inceptionradionetwork.com/dr-richard-boylan-star-nations/
Joining an Intergalactic Star Nations of Alien Races
Wednesday, October 11th, 2017 at 11 pm EDT, the genial prolocutor and voice of California MUFON Radio, Lorien Fenton invites Dr. Richard Boylan to discuss how our Earth’s civilization can earn an invitation to join the intergalactic federation of Star Nation that is made up of over 1400 alien races.
DR. RICHARD BOYLAN
Dr. Richard J. Boylan is a Ph.D. behavioral scientist, anthropologist, university associate professor (emeritus), certified hypnotherapist, researcher, and Councillor. He is a consultant to Star Kids and Star Seed adults seeking to understand better their origin, identity and mission, in order to have full awareness and clarity about their star origins, and advance in their inner growth, spiritual development, and future path.
Since 1989 Dr. Boylan has conducted research into human encounters with the Star Visitors. This has led to his current focus, creating the Star Kids Project, Ltd in 2003, and working with these genetically-upgraded children with advanced abilities, and their families, and those who are now grown into adulthood.
He is President of the Star Kids Project, Ltd. Dr. Boylan hapresented papers on his research at, among other conferences, the 1992 M.I.T. Abduction Study Conference, the 1995 Cosmic Cultures International Conference at Washington, DC, and the 2008 International Symposium on Star Nations, Rome. He is author of four books, Close Extraterrestrial Encounters (1994), Labored Journey To the Stars (1996), Project Epiphany (1997), and Star Kids: the Emerging Cosmic Generation (2005). He has over 50 articles published.
In February, 2005 Star Nations, the organization of intelligent advanced civilizations in our galaxy, selected Dr. Boylan to represent planet Earth on their High Council, and to provide policy advice about Earth, as well as be their spokesperson on Earth. For the past seven years he has been serving in that capacity. – http://www.drboylan.com/
The Human – Star Nations Connection
The controversial program from the States’ armed forces will see them create software which could be uploaded directly to the brain to give their soldiers heightened senses while also attempting to cure ailments such as blindness, paralysis and speech disorders.
The Human-Star Nations Connections is a life-changing book. After you read it, your view of what is reality will never be the same again.
This book will surprise you. It will shake you up
The Human-Star Nations Connections will revolutionize your ideas about who you are, where you came from, and where you are heading.
It will empower you. It will make you mad. And it will give you hope.
Find out what your connection is to those UFOs reported in so many places.
Learn how both the Sunday School explanation of where we came from and Charles Darwin’s are both wrong.
Listen to this interview &amp; catch up on all the other shows by joining our IRN Insider program! - https://irn.bz/InsiderClub</t>
  </si>
  <si>
    <t>UkuMsqzSv74</t>
  </si>
  <si>
    <t>https://youtu.be/WEwsUvdake4</t>
  </si>
  <si>
    <t>Marie D. Jones   Archetypes, Reprograming Your Subconscious, and The Power of The Mind</t>
  </si>
  <si>
    <t>Download the Podcast here:
https://inceptionradionetwork.com/marie-d-jones-archetypes-reprogramming/
Archetypes, Reprograming Your Subconscious, and The Power of The Mind
Paranormal Now Ep. 21
Saturday, October 7th, 2017 at 11 pm ET, Paranormal Now’s host Alan B. Smith welcomes author, Marie D. Jones to discuss the intricacies of our minds, what makes us tick and how we can change ourselves for the better. Marie also guides us toward where we should look for inspiration. What has religion and psychology taught us about the search to improve ourselves and our relationship within this world? We have symbols and cues like the Christian Cross or the Buddha and other even more universally symbolic Jungian like archetypes that are pervasive without our even being aware of them. Marie also shares how her learning about archetypes along her spiritual path helped her in her own struggle with addiction. What she shares may also serve to help those who struggle with addiction and addictive behaviors; as so many now are seeking to improve their quest for healthy sober living. Marie’s kind heart and knowledge invites us to honestly reflect upon ourselves without the need for beating ourselves up at the same time.
MARIE D. JONES
Marie D. Jones is a best-selling author of non-fiction and fiction, and a screenwriter/producer with her own company, Where’s Lucy? Productions. She has appeared on television and on radio all over the world, and has hundreds of credits writing for magazines, guest blogs, reviews, short stories, online articles and gift books. She has lectured widely on the paranormal, unknown anomalies, cutting edge science, metaphysics and human consciousness. 
Alan’s Paranormal Cabin
Cosmos &amp; Self
I imagine that if I could pull back my perception and see the whole of reality, it would be beautiful. And elegant. But might I use that knowledge – the true reality of how the universe functions – to become a better person? And how powerful is that knowledge in elevating one’s self?
Read the rest on IRN.</t>
  </si>
  <si>
    <t>WEwsUvdake4</t>
  </si>
  <si>
    <t>https://youtu.be/P92gWSOALYQ</t>
  </si>
  <si>
    <t>UFO Headline News   Tuesday October 10th, 2017</t>
  </si>
  <si>
    <t>Get the rest of the links here:
https://inceptionradionetwork.com/ufo-headline-news-10-10-17/
Here is the UFO Headline News for Tuesday October 10th, 2017
Headline #1: Summer Triangle and The Galactic Plane
Synopsis: Tonight, use the Summer Triangle and the constellation Cygnus the Swan to locate the sky’s galactic equator … and then project outward to the plane, or flat disk, of our Milky Way galaxy. Sure, it’s autumn here in the Northern Hemisphere, but the three brilliant stars that make up the Summer Triangle still shine. You’ll find them way up high in the October evening sky. Astronomer Bruce McClure suggests viewing the scene from the comfort of a reclining lawn chair, with your feet pointing southward. As seen from mid-northern latitudes, the stars Deneb and Vega hang high overhead at nightfall and early evening. Vega, the brightest Summer Triangle star, shines to the west (or right) of Deneb, and Altair, the second brightest, is found roughly halfway between your southern horizon and straight overhead.
Headline #2: The Moon May Have Had An Atmosphere For 70 Million Years
Synopsis: Blue sky on Moon? Not likely—but scientists re-examining old rocks brought from the Apollo missions now believe that our orbiting satellite may have once had a thick atmosphere. The research, published in the journal Earth and Planetary Science Letters, reveals that  ancient volcanoes about four billion years ago may have created an atmosphere that lasted for about 70 million years before eventually fading away. The scientists from the Lunar and Planetary Institute found that the volcanic samples “carried gas components, such as carbon monoxide, the ingredients for water, sulfur, and other volatile species.” Researchers used calculations to figure out how much gas rose from the volcano’s lava in order to form the atmosphere. They discovered the atmosphere was at its thickest somewhere between 3 to 4 billion years ago.
Headline #3: UFO Sighting in Panama City Beach, Florida
Synopsis: At the time of the photo, approximately 6:47 p.m. –the time recorded on my cell phone–I simply wanted a photo of the full moon a few minutes before it set over the Gulf of Mexico; the image was taken from the 2nd floor balcony of the hotel room where my sister and I were staying for a few days…the balcony overlooked the beach; I framed the view and took the image– at no time did I or my sister, see nor were we aware of this object, or any other object in the field of view;  we heard no sound other than that of the surf.
Headline #4:  UFO Sighting in Lost Creek, West Virginia
Synopsis: I saw it at a distance and as I stared at it, it appeared to come closer. it was mostly just a large light, it only came to my attention because I was talking on my ham radio and I started getting some type of loud static– I was very upset because I had just found a female human on the radio to talk to– so I walked outside to smoke a quick joint–I could not tell much about the object because the lights were so bright I could not make out much of a shape until later when it was leaving; I also noticed that my cat, who’s called “Snots”, would not look away from the object.
Headline #5: UFO Sighting in Quakertown, Pennsylvania
Synopsis: Here is my account of many unidentified objects which myself my girlfriend’s father and I experienced last night in Quakertown in the morning hours of 10/8/17–I did need not keep an accurate track time of when it all started…I did go to bed at 7:30 am, when it started getting light and everything was no longer visual; imagine standing on the 50 yard line of a football field–you are standing with a camera in the neutral zone above the center, you are to record the play as it happens around you…you can’t–because you are standing in the middle of it…I have great video of this event, but the totality of how massive it was cannot be captured, because everything was happening around us, we were in the center of it all.
Headline #6: UFO Conference in Danbury, Connecticut Seeking Eyewitnes</t>
  </si>
  <si>
    <t>P92gWSOALYQ</t>
  </si>
  <si>
    <t>https://youtu.be/Smx_4Jn2Za8</t>
  </si>
  <si>
    <t>The Live Audience Show, Part 2  Come Join the Fun!</t>
  </si>
  <si>
    <t>Download the Podcast here:
https://inceptionradionetwork.com/live-audience-show-part-2/
The Live Audience Show, Part 2: Come Join the Fun!
Saturday, October , 7th at 9 pm ET, Mack Maloney, Juan-Juan of Mack Maloney’s Military X-Files live audience show party continues with Dribbles the Bitter Clown, Ross Sharp, UFO mechanic Al Renaldo, Barbara With, The Black-Eyed Kid, Cindy Bailey Dove, Psychic Bill Stillman, Rob Beckhusen, Dr Carmen McGuinness, Superfan Barry Keefe (twice), plus Dave Greco owner of the restaurant where the gang always goes after every show.
Wingman 18: Battle for America
Wingman 18: Battle for America by Mack Maloney – buy it now!
Listen to this interview &amp; catch up on all the other shows by joining our IRN Insider program!.</t>
  </si>
  <si>
    <t>Smx_4Jn2Za8</t>
  </si>
  <si>
    <t>https://youtu.be/VBdwqE51QHU</t>
  </si>
  <si>
    <t>UFO Headline News   Thursday September 28th, 2017</t>
  </si>
  <si>
    <t>Get the rest of the links here:
https://inceptionradionetwork.com/ufo-headline-news-09-28-17/
In case you missed it here is the UFO Headline News for today
The post UFO Headline News Thursday September 28th, 2017 appeared first on Inception Radio Network | UFO &amp; Paranormal Talk Radio.</t>
  </si>
  <si>
    <t>VBdwqE51QHU</t>
  </si>
  <si>
    <t>https://youtu.be/ot3Ol5aNjCA</t>
  </si>
  <si>
    <t>UFO Headline News Weekend of Saturday September 30th Sunday October 1st, 2017</t>
  </si>
  <si>
    <t>Get the rest of the links here:
https://inceptionradionetwork.com/ufo-headline-news-09-30-17/
In case you missed it here is the UFO Headline News for today
The post UFO Headline News Weekend of Saturday September 30th/Sunday October 1st, 2017 appeared first on Inception Radio Network | UFO &amp; Paranormal Talk Radio.</t>
  </si>
  <si>
    <t>ot3Ol5aNjCA</t>
  </si>
  <si>
    <t>https://youtu.be/2QUMstW94lg</t>
  </si>
  <si>
    <t>UFO Headline News   Thursday October 5th, 2017</t>
  </si>
  <si>
    <t>Get the rest of the links here:
https://inceptionradionetwork.com/ufo-headline-news-10-05-17/
Here is the UFO Headline News for Thursday October 5th, 2017
Headline #1: On October 5th, The Harvest Moon
Synopsis: Tonight – October 5, 2017 – that full moon you’ll see ascending in the east after sunset is the Northern Hemisphere’s Harvest Moon. Over the years, we’ve seen lots of informal uses of the term Harvest Moon. Some people (in the Northern Hemisphere) call the full moons of September and October by that name. And that’s fine. For the few months around the autumn equinox – both September and October for us in the Northern Hemisphere – the time of moonrise is close to the time of sunset for several evenings in a row, around the time of full moon. It’s as if there are a few full moons in a row during each autumn month.
Headline #2: Is Dust What’s Dimming Tabby’s Star?
Synopsis: Have you been following the strange case of KIC 8462852, also known as Tabby’s Star? It’s a star that behaves like no other ever seen, whose weird and dramatic dips in brightness have caused some astronomers to speculate about a possible Dyson sphere or megastructure around the star, built by an advanced civilization with the goal of large-scale energy harvesting. The Kepler space telescope has seen Tabby’s Star dim up to 20 percent over a matter of days, but the star also has much subtler, longer-term enigmatic dimming trends, with one continuing today. A new study announced on October 4, 2017 suggests an uneven dust cloud moving around the star as the cause of the long-term dimming. No Dyson sphere needed! But is it true?
Headline #3: UFO Sighting in Glassingall, Scotland
Synopsis: It was the evening of 5th October 2017 just before 8 pm. we were driving north on the a9 from Stirling towards Perth in Scotland, U.K. –it had been raining, but was dry at the time of the sighting; there was some dark cloud cover but breaks in the clouds and a full moon was visible, very bright.; the sighting happened at 19:55–it was a brief event, over in a matter of seconds…I noticed a bright white light in the sky above, while I was looking at the full moon and initially I didn’t think it was anything in particular, just that it was a bright light…the sighting consisted of three bright flashes, moving from right to left and the entire event was over very quickly.
Headline #4: UFO Sighting in Yonkers, New York
Synopsis: On the night of September 23rd, 2017 in Southern Westchester County, near the N.Y.S.  thruway, I was sitting on my back porch listening to music…it was around 10 pm…it was such a clear night that when I looked directly up to the sky, I could see a few stars and I saw this one star that was brighter than the others, directly above me and slightly north of the other four stars next to it; approximately five minutes went by and I looked up again and that is when I saw a green light–it was the size of a dot and only slightly larger than the bright star I had been looking at just a few minutes before. 
Headline #5: UFO Sighting in Warner Robins, Georgia
Synopsis: I live 80 miles south of Atlanta and 1/4 mile from Robins Air Force Base, so I’m used to air traffic all day and night…I was sitting in my back yard last night and look to my northwest and see a bright star-shaped thing–I couldn’t tell much about the direction it was heading at first, but it looked like it was rising over the tree line in a vertical motion–I then realized it was actually coming towards me, and I was sitting to the southeast of it–I watched it and as it passed over me, it seemed like the light was floating just over the tree tops; I think I may have seen a round black silhouette around the light.
Headline #6: UFO Sighting in Luther, Michigan
Synopsis: We stopped to take pictures of some nice deer that were eating as they were going over a dirt berm–I took four photos of the deer–the 2nd photo is the only one the object was in…all photos were taken from the same place at the same time, just a few seconds apart…I d</t>
  </si>
  <si>
    <t>2QUMstW94lg</t>
  </si>
  <si>
    <t>https://youtu.be/QIX_M-LTfE8</t>
  </si>
  <si>
    <t>UFO Headline News   Friday October 6th, 2017</t>
  </si>
  <si>
    <t>Get the rest of the links here:
https://inceptionradionetwork.com/ufo-headline-news-10-06-17/
Here is the UFO Headline News for Friday October 6th, 2017
Headline #1: Watch After Sunrise For A Daytime Moon
Synopsis: The Northern Hemisphere’s full Harvest Moon has passed. The moon is now in a waning gibbous phase, rising in the east later and later each evening. That means you can catch the moon over your western horizon after sunrise this weekend. When is the best time to see the moon in the sky during daylight hours? The answer is that the daytime moon is up there much of the time, but, because it’s pale against the blue sky, it’s not as noticeable as the moon at night. The most noticeable moon at night is a full moon. The recent full moon was on October 5 at 18:40 Universal Time; translate to your time zone. That means the time is now to catch a daytime moon, in the west in the morning.
Headline #2: Casting Light on Mystery Star That Vanished After 14 Days
Synopsis: Nearly six centuries ago, Korean astronomers scanning the night sky for omens of the future spotted a new star in the cluster of stars they called Wei, and what today’s star watchers consider the tail of the Scorpius constellation. Fourteen nights later, it vanished. Astronomers have now identified the source of that brief brightening — a binary star system a couple of thousand light-years away. Michael Shara, an astrophysicist at the American Museum of Natural History in New York, has been seeking to understand what happens following explosions in violent star systems known as “cataclysmic variables.” He has searched for the remnants of this particular event for a long time.
Headline #3: Fifth Greater New England UFO Conference, Leominster, Massachusetts
Synopsis: Leominster — The aliens will be returning to City Hall this weekend and they’re bringing the Loch Ness Monster with them for the city’s annual Greater New England UFO Conference. Drawing from Leominster’s storied history of UFO and Big Foot encounters, the conference serves as a gathering for paranormal enthusiasts and a possible introduction for anyone curious about the unexplainable. Now in its fifth year, event organizer Susan McNeill Spuhler said she’s excited to be continuing the local tradition with returning cryptozoology experts and new guest speakers. 
Headline #4: Black Triangle Sighting in Stewiacke, Nova Scotia, Canada
Synopsis: My girlfriend and I first caught sight of the craft while driving down Veteran’s Memorial Highway, leaving Truro headed towards Stewiacke… it was about 9 pm on a relatively cloudless night; from the passenger seat I noticed a bright red light very far in the distance to the right of the highway; I knew there to be some sort of towers in the area with lights on them of similar color, so I didn’t think much of it; 20 minutes later, I saw the same red light, somewhat closer.
Headline #5: UFO Sighting in Vancouver, British Columbia, Canada
Synopsis: My friend and I were standing at the top of the driveway at Keith Drive near 8th Avenue in Vancouver… it was about 3 p.m. approximately, it was a clear sunny day when I noticed a white orb, sauntering into the sky over the mountains to the north coming from the east–it was about the size of a cockpit and moving about the same speed as an aircraft readying to land–and then another orb appeared behind the first one by  about 50 feet.
Headline #6: Black Triangle Sighting in Salem, Oregon
Synopsis: I was walking my dog on the 700 block of Sand Piper St. in Salem  when I heard a propeller engine noise; I looked up but didn’t see an airplane…my attention was then drawn to an object that was passing overhead; it was white in color and appeared to be a solid object…it was traveling slightly faster than an airliner and as I watched I realized the object was triangular-shaped.
Send Us a UFO News Tip!
Know of a possible UFO News story in your area, or have amazing photos and videos to share? Submit your tips to IRN! It’s easy… Simply send us an email to uhn@incep</t>
  </si>
  <si>
    <t>QIX_M-LTfE8</t>
  </si>
  <si>
    <t>https://youtu.be/dj2DoeE64jk</t>
  </si>
  <si>
    <t>UFO Headline News Weekend of Saturday October 7thSunday October 8th, 2017</t>
  </si>
  <si>
    <t>Get the rest of the links here:
https://inceptionradionetwork.com/ufo-headline-news-10-07-17/
Here is the UFO Headline News for The Weekend of Saturday October 7th and Sunday October 8th, 2017
Headline #1: This Weekend, Watch For The Draconids!
Synopsis: Tonight – October 7, 2017 – the fiery mouth of the constellation Draco the Dragon will be spitting out meteors, also known as shooting stars. The Draconid shower is predicted to produce the greatest number of meteors on the evening – not after midnight – on October 7 or 8. This shower favors the Northern Hemisphere. Just be forewarned. Even at northerly latitudes, the Draconids are typically a very modest shower, perhaps offering only a handful of slow-moving meteors per hour. But watch out if the Dragon awakes!
Headline #2: Man Claiming to Be From 2048 Says He’s Back–With A Dire Warning
Synopsis: Bryant Johnson issued his grave warning to Casper police Monday night after officers were called about the man and his out-of-this-world message, according to an arrest report obtained by HuffPost. Johnson, who police said smelled of alcohol and spoke with slightly slurred speech, allegedly told officers that “the aliens were coming next year and we needed to make sure to leave as fast as possible.” According to the report, he didn’t specify an exact date or time for the aliens’ arrival. Johnson informed the officers that he was able to travel through time because the aliens filled his body with alcohol. He also claimed he stood on a “giant pad” which then transported him to the year 2017 — though he said he was supposed to be sent to the year 2018.
Headline #3: Which Fictional Work First Used the Term ‘Space-Time Continuum’?
Synopsis:The earliest use of the full term “space-time continuum”  seems to appear in a story by H.P. Lovecraft–“The Whisperer in the Darkness” written February-September 1930 and first published in Weird Tales, August 1931. It contains the following passage: ‘The blasphemies which appeared on earth, it was hinted, came from the dark planet Yuggoth, at the rim of the solar system; but this was itself merely the populous outpost of a frightful interstellar race whose ultimate source must lie far outside even the Einsteinian space-time continuum or greatest known cosmos.’
Headline #4: 6th ‘Chicago Phantom’ Sighting in Little Village/Manuel Navarette
Synopsis: The following account was forwarded to Manuel Navarette at UFO Clearinghouse on October 6, 2017: I was coming out of Dulcelandia (3253 W. 26th St. in Little Village) on Wednesday October 4, 2017 with my husband and we looked up and saw what looked like a large black bat fly over us. It flew across the street and over some trees. From what we saw, it must have been at least six feet tall and had wings that must have been ten feet in width. It looked like it had bat wings as they looked like they were part of its arms. As it flew over it was making a very loud screaming sound and was flapping its wings as it flew over the trees. I tried to get a picture of it, but it was over the trees in seconds and gone
Headline #5: Tasmanian Tiger Sighting? Grainy Footage Claiming to Be Extinct Thylacine Released
Synopsis: Footage claiming to show a Tasmanian tiger living in the wild has been released 35 years after it was declared extinct by the International Union for Conservation of Nature (IUCN). The grainy footage was filmed in the Tasmanian wilderness in November last year by Adrian Richardson, Greg Booth and his father George Booth, who kept the location secret to prevent others from seeking out the animal, Tasmanian newspaper The Mercury reports. Richardson, who has been searching for the creature, also known as a thylacine, for 26 years, told the newspaper: “I don’t think it’s a thylacine … I know it’s a thylacine.”
Headline #6: UFO Hunters Claim 28km-Long Aboriginal Figure ‘Maree Man’ Was Carved by Aliens To Let Others Know: Humans Live Here!
Synopsis: Carved into the red dirt of Australia’s Outback lies the mysterious Marree Man – a giant fig</t>
  </si>
  <si>
    <t>dj2DoeE64jk</t>
  </si>
  <si>
    <t>https://youtu.be/cKMehg8kfDQ</t>
  </si>
  <si>
    <t>John Ford UFO Nightmare Episode 25   New Legal Team Brings Hope!</t>
  </si>
  <si>
    <t>Download the Podcast here:
https://inceptionradionetwork.com/john-ford-ufo-nightmare-episode-25/
New Legal Team Brings Hope to an Ongoing UFO Nightmare
Sunday, October 8th, 2017 at 9 pm EDT, the advocates behind the Free John Ford UFO Nightmare initiative take part in their twenty-fifth live round-table discussion to share their recording of a recent phone conversation they had with John Ford regarding his new legal representative, Steven A. Metcalf II. The team gives us their feedback of what this means for John’s case and score his chances of finally being able to see a reversal of his incarceration.
Sign up for the John Ford Initiative Mailing and get more information on his new legal team –http://www.ufoteacher.com/johnford/.
JOHN FORD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 http://www.ufoteacher.com/johnford/
UFO Researcher John Ford: South Haven Park UFO Crash
As an investigator of the 1992 South Haven Park UFO crash, he was able to piece together photographs and video film after six months of investigation. Immediately after the crash the park was closed down for three days, which government officials say was for duck hunting season. While researching the park after the reopen, a metal fence was found with no magnetic readings as well as an area that was completely burned out. Area residents also reported power surges immediately after the reported crash.
On November 24, 1992, a UFO reportedly crashed in Southaven Park, Shirley, NY. John Ford,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The Branton Files have circulated on the internet at least since the mid-1990s. They essentially recirculate the information presented above, with many asides from “Branton”, the document’s editor.
Philip Schneider made a few appearances at UFO conventions in the 1990s, espousing essentially a new version of the theories mentioned above. He claimed to have survived the Dulce Base catastrophe and decided to tell his tale.
In 1999 the French government published a study, “UFOs and Defense: What Must We Be Prepared For?” Among other topics, the study concluded that the United States government has withheld valuable evidence.
Listen to this episode &amp; catch up on all the other episodes by joining our IRN Insider program!</t>
  </si>
  <si>
    <t>cKMehg8kfDQ</t>
  </si>
  <si>
    <t>2017 10 12</t>
  </si>
  <si>
    <t>https://youtu.be/9jX8z2opA6U</t>
  </si>
  <si>
    <t>Edwin Becker   Life Inside of a Home Doomed by a True Haunting</t>
  </si>
  <si>
    <t>Life Inside of a Home Doomed by a True Haunting
Wednesday, October 11th, 2017 at 7:30 pm EDT, join Supernatural Girlz host Patricia Baker and co-host PK invites Edwin Becker to share the continued story of a haunted house purchased by he and his wife Marsha. 
This house was featured on Paranormal Witness and broke audience records! An incredible story of how the spirits in this house turned everyone’s lives upside down - forever.
EDWIN BECKER
Edwin Becker is 71 and became a best selling author with the release of his book True Haunting in 2011. He has appeared on SYFY's Paranormal Witness in the record breaking season two finale, "The Tenants." He has also acted as guest and co-host on numerous commercial and internet radio shows in the U.S., Canada, United Kingdom and Australia. He was born in Chicago, Illinois, a Baby Boomer.
True Haunting: 2
A companion story to the original True Haunting. True Haunting 2 is from the voices and experiences of Marsha, the stay-at-home wife, and Dan, one of the longer-term tenants from the first floor apartment and includes material left out of the first book. 
A factual account written by a best-selling author, featuring the birth of televised paranormal! This is the story of a true haunting. It was the first ever televised paranormal event by NBC in 1971. A young couple purchases a building that was built and occupied by a single family that refused to relinquish their hold, even after death. 
Investigated and verified by experts, this residence brought chaos to the lives of those who chose to reside there. Unlike a horror novel, this chronicles what a real ghostly experience truly is. Long before the laws of disclosure, a young couple winds up in the midst of strange occurrences, and survives. - Get the Book - http://a.co/bmdp0RS
*****
Join forces with IRN and dig deeper.
https://irn.bz/InsiderClub</t>
  </si>
  <si>
    <t>9jX8z2opA6U</t>
  </si>
  <si>
    <t>https://youtu.be/nuHUsCH24Gs</t>
  </si>
  <si>
    <t>UFO Headline News   Tuesday September 26th, 2017</t>
  </si>
  <si>
    <t>Get the rest of the links here:
https://inceptionradionetwork.com/ufo-headline-news-09-26-17/
In case you missed it here is the UFO Headline News for today
The post UFO Headline News Tuesday September 26th, 2017 appeared first on Inception Radio Network | UFO &amp; Paranormal Talk Radio.</t>
  </si>
  <si>
    <t>nuHUsCH24Gs</t>
  </si>
  <si>
    <t>https://youtu.be/953-wGSQeqo</t>
  </si>
  <si>
    <t>UFO Headline News   Tuesday October 3rd, 2017</t>
  </si>
  <si>
    <t>Get the rest of the links here:
https://inceptionradionetwork.com/ufo-headline-news-10-03-17/
Here is the UFO Headline News for Tuesday October 3rd, 2017
Headline #1: 2017 Las Vegas Strip Shooting
Synopsis: On the night of October 1st, 2017, a gunman opened fire on a large crowd of concertgoers at the Route 91 Harvest music festival on the Las Vegas Strip, leaving 58 people dead and 489 injured (those numbers are expected to change.) Between 10:05 and 10:15 p.m. PDT, 64-year-old Stephen Paddock of Mesquite, Nevada, fired thousands of rifle rounds from his suite on the 32nd floor of the nearby Mandalay Bay hotel. About an hour after Paddock fired his last shot, he was found dead there from a self-inflicted gunshot wound. His motive is unknown. The incident is the deadliest mass shooting committed by an individual in the United States. The crime reignited the debate about gun laws in the U.S., with attention focused on bump firing, a technique Paddock used to allow his semi-automatic rifles to fire at a rate similar to that of a fully-automatic weapon.
Headline #2: Watch for Mars and Venus This Week!
Synopsis: Before dawn around now – early October, 2017 – use the dazzling planet Venus to find the rather faint red planet Mars in the sunrise direction. You might need binoculars to see Mars in the same binocular field of view with Venus. Fortunately, Venus and Mars will remain within a single binocular field for about a week – this first week of October. These two worlds are closest together on the sky’s dome on or near October 5. At that juncture, the two planets will only be 0.2o (2/5ths of a moon-width) apart. The rising time of Venus and Mars into the morning sky varies a bit worldwide. Just know that they rise before sunup, in the sunrise direction. Given an unobstructed eastern horizon at mid-northern latitudes, the planetary twosome rises about 2 hours before sunrise.
Headline #3: World View Successfully Launches First ‘Stratollite’ From Tucson Headquarters
Synopsis: Stratospheric balloon launch startup World View has completed its inaugural launch from its new Tucson, Arizona-based headquarters, the company announced today. The new HQ was officially opened back in February, but since then it’s been preparing the facility for regular launch operations, culminating in today’s debut take-off. World View is trying to carve out novel territory in commercial space business, by launching super high altitude balloon craft, which can operate at the upper edge of Earth’s atmosphere for scientific, observational and other purposes, while keeping costs well below those of low-Earth orbit satellites. World View’s stratosphere altitude could help with long-term site observation, weather monitoring, and even defense applications.
Headline #4: Mysterious Red Blob Photographed in Louisiana Night Sky
Synopsis: Patrick Malone says he and his wife were leaving the house when they noticed “a faint red blob” in the night sky above them. He decided to go inside and grab a camera. He then took several photographs with two different lenses using his Canon T2i DSLR camera. They watched the object for about 45 minutes. Malone says he was not looking at it, but his wife was–she was trying to get another picture–when it left. Via Facebook Messenger, Malone wrote that she said “It did not fade–it just disappeared!”
Headline #5: UFO Sighting in Quebec City, Quebec, Canada
Synopsis: I didn’t witness it myself and I am submitting this for a friend: he and his father were hunting in a remote area of northern Canada; they had a hunter’s camera set up for assessing game; the camera is motion-activated and takes three pictures a minute when it detects movement…the camera took the pictures of the strange lights in the night–please note that the a.m. and p.m. settings were reversed by the owner when setting time–however it is obvious whether it’s day or night :-); also the date setting is 3 days behind…
Headline #6: UFO Sighting in Westbrook, Connecticut
Synopsis: Driving west; exiting an</t>
  </si>
  <si>
    <t>953-wGSQeqo</t>
  </si>
  <si>
    <t>2017 10 07</t>
  </si>
  <si>
    <t>https://youtu.be/miknx_ztbb0</t>
  </si>
  <si>
    <t>Deborah Castellano   Using Glamour Magic in the Witchcraft Revolution</t>
  </si>
  <si>
    <t>How to Use Glamour Magic in the Witchcraft Revolution
Wednesday, October 4th, 2017 at 7:30 pm ET, join Supernatural Girlz host Patricia Baker and co-host PK invites Deborah Castellano to talk about a powerful magic that encourages you to be unafraid to create something that you want. Hear how historical figures used glamour in their campaign for greatness. And learn how to use Glamour as your secret weapon to find out what you want and how to get it.
DEBORAH CASTELLANO
She is a frequent contributor to Occult/Pagan sources such as the Llewellyn almanacs, Witchvox, PaganSquare and Witches &amp; Pagans magazine. She writes about Charms, Hexes, Weeknight Dinner Recipes, Glamoury and Unsolicited Opinions on Morals and Magic at Charmed, I'm Sure (www.charmedfinishingschool.com).
Deborah's book, The Arte of Glamour is available for purchase on Amazon in paperback and Kindle.
Her craft shop, The Mermaid &amp; The Crow (www.mermaidandcrow.com) specializes in goddess &amp; god vigil candles, hand blended ritual oils, airy hand dyed scarves, handspun yarn and other goodies.
In a previous life, Deborah founded the first Neo-Victorian/Steampunk convention, SalonCon which received rave reviews from con-goers and interviews from the New York Times and MTV.
She resides in New Jersey with her husband, Jow and their two cats. She has a terrible reality television habit she can't shake and likes St. Germain liquor, record players and typewriters.
Glamour Magic: The Witchcraft Revolution to Get What You Want
Revolutionize Your Witchcraft to Achieve Your Greatest Desires
Glamour is the art of taking what makes you exciting and interesting to others and using it as leverage in accomplishing your Great Work. This fun romp of a book helps you use glamour to accomplish total world domination . . . or to revolutionize your magical practice if ruling the world isn’t your thing.
Glamour Magic encourages you to be crafty, cunning, and unafraid to want something fiercely. Learn how historical figures used glamour in their campaigns for greatness. Discover experiments, exercises, and rites for your Craft. Glamour is your secret weapon―your guide to finding what you want and getting it, too.
Praise: Get the Book! - http://a.co/gOZNBGm
*****
Join forces with IRN and dig deeper.
https://irn.bz/InsiderClub</t>
  </si>
  <si>
    <t>miknx_ztbb0</t>
  </si>
  <si>
    <t>2017 10 02</t>
  </si>
  <si>
    <t>https://youtu.be/muZU38ROGlI</t>
  </si>
  <si>
    <t>The Live Audience Show, Part 1  Come Join the Fun!</t>
  </si>
  <si>
    <t>Download the Podcast here:
https://inceptionradionetwork.com/live-audience-show-part-1/
The Live Audience Show, Part 1: Come Join the Fun!
Saturday, September 30th, 2017 at 9 pm EDT, Mack Maloney, Juan-Juan of Mack Maloney’s Military X-Files broadcast before a live studio audience for the first time ever. Mack, Juan-Juan and Cobra are joined by guests Lois lane, Superfan Barbara With, No Belly Button Man, Agent X, the Ghost of JFK, Dr Lira, UFO funnyman Phil Yebba, famous author Marc Zappulla and many more. One of two parts. Also includes the drawing for winners of the Wingman 18 audio book.
Wingman 18: Battle for America
Wingman 18: Battle for America by Mack Maloney – buy it now!
Listen to this interview &amp; catch up on all the other shows by joining our IRN Insider program! - https://irn.bz/InsiderClub</t>
  </si>
  <si>
    <t>muZU38ROGlI</t>
  </si>
  <si>
    <t>2017 10 01</t>
  </si>
  <si>
    <t>https://youtu.be/nEsJ9lT7aY8</t>
  </si>
  <si>
    <t xml:space="preserve">UFO Orb Phenomenon   Are Aliens Using this Technology for a Purpose </t>
  </si>
  <si>
    <t>Download the Podcast here:
https://inceptionradionetwork.com/ufo-orb-phenomenon-episode-13/
Sitting on the Edge of Reality where Alien Reptilians, UFOs, and Orbs are Real: Episode 13
Wednesday, September 27th, 2017 at 11 pm EDT, the genial prolocutor and voice of California MUFON Radio, Lorien Fenton circles back for the thirteen episode with  seasoned researcher Plutronus, to understand whether Aliens are using this technology for a purpose.
PLUTRONUS
Plutronus is a career electronic and computer engineer. He holds a B.S. in Computer Engineering, with sub-major focus in solid-state physics, hardware electronic design and machine-state analysis along with software (device) programming.
He is fluent in ForTran, Assembler (7 platforms), ‘C’, Pascal, Delphi (RAD), Python and MatLab (mathematics language). He continues his academic education via college extension courses as interest arises.
His studies have included: Primate Behavior, Homo-sapiens Pre-History Anthropology, Meteorology (study of environment), Metrology (study of instrumentation) and recently ancient Human history along with ancient Ezra and Sinatic Hebrew.
UFO Orb Phenomenon
An unidentified flying object, or UFO, in its most general definition, is any apparent anomaly in the sky that is not identifiable as a known object or phenomenon. Culturally, UFOs are associated with claims of visitation by extraterrestrial life or government-related conspiracy theories, and have become popular subjects in fiction. While UFOs are often later identified, sometimes identification may not be possible owing to the usually low quality of evidence related to UFO sightings (generally anecdotal evidence and eyewitness accounts).
Stories of fantastical celestial apparitions have been told since antiquity, but the term “UFO” (or “UFOB”) was officially created in 1953 by the United States Air Force (USAF) to serve as a catch-all for all such reports. In its initial definition, the USAF stated that a “UFOB” was “any airborne object which by performance, aerodynamic characteristics, or unusual features, does not conform to any presently known aircraft or missile type, or which cannot be positively identified as a familiar object.” Accordingly, the term was initially restricted to that fraction of cases which remained unidentified after investigation, as the USAF was interested in potential national security reasons and/or “technical aspects” (see Air Force Regulation 200-2).– wikipedia.com
Listen to this interview &amp; catch up on all the other shows by joining our IRN Insider program! - http://irn.bz/InsiderClub</t>
  </si>
  <si>
    <t>nEsJ9lT7aY8</t>
  </si>
  <si>
    <t>https://youtu.be/CFUqA60CMk4</t>
  </si>
  <si>
    <t>Heidi Hollis   The Shadow People &amp; Hat Man Phenomena in Full Light</t>
  </si>
  <si>
    <t>Download the Podcast here:
https://inceptionradionetwork.com/heidi-hollis/
The Shadow People &amp; Hat Man Phenomena in Full Light
Thursday, September 28th, 2017 at 10:30 pm EDT, join the resolute seeker of truth, René Barnett of NightVision Radio, as she invites Heidi Hollis to speak about the terrifying incidents of Shadow People and Hat Man encounters and to give us advice on how we can combat them.
HEIDI HOLLIS
Not many authors can say they’ve named and defined two paranormal realities like Heidi Hollis! Heidi Hollis is a truth seeker of the unknown. She is the world’s foremost expert on Shadow People and The Hat Man phenomena and actually gave them both their descriptive names in her bestselling books, The Secret War: A True Story About A Real Alien War and Shadow People (circulated in 1997, originally published in 2001) and The Hat Man: The True Story of Evil Encounters.
Her other acclaimed books, Jesus Is No Joke: A True Story of an Unlikely Witness Who Saw Jesus and Picture Prayers, span a variety of topics based on Jesus and angel encounters. She has also authored and drawn a new graphic novel series, The Fickle Finders, which spans topics from aliens to angels. Her newest book soon to be released is a graphic novel to help arm people against evil onslaught with, “The Other ‘F’ Word”.
Hollis is also a lively radio talk show host (“The Outlander” with 600k listeners, The Kevin Cook Show has 860k listeners, and Paranormal Central), lecturer, cartoonist and practicing Occupational Therapist. Her paranormal comic strip, The Outlanders is gaining in popularity and spans as many topics as paranormally possible. She has spoken across the country and has been featured on a variety of notable radio and television programs, worldwide. http://heidihollis.com
Listen to this interview &amp; catch up on all the other shows by joining our IRN Insider program! - http://irn.bz/InsiderClub</t>
  </si>
  <si>
    <t>CFUqA60CMk4</t>
  </si>
  <si>
    <t>2017 09 28</t>
  </si>
  <si>
    <t>https://youtu.be/fTLcCEWSICE</t>
  </si>
  <si>
    <t>Mark Anthony the Psychic Lawyer   Startling Evidence of Eternity After Death</t>
  </si>
  <si>
    <t>Startling Evidence of Eternity After Death
Wednesday, September 27th, 2017 at 7:30 pm EDT, join Supernatural Girlz host Patricia Baker and co-host PK invites Psychic lawyer Mark Anthony to explain how his gift helps him contact spirits of loved ones and reaffirm that God and heaven exist.
MARK ANTHONY
Mark Anthony is a world-renowned fourth generation, science based, evidential psychic medium who communicates with spirits. He is featured regularly on major television shows such as the CBS Emmy Award Winning show The Doctors. He is the author of the best-sellers Evidence of Eternity and Never Letting Go.
Mark is an Oxford educated attorney licensed to practice law in Florida, Washington D.C. and before the United States Supreme Court. In England he studied Mediumship at the prestigious Arthur Findlay College for the Advancement of Psychic Science.
Mark’s life mission is to use his abilities to assist those suffering with grief caused by the loss of a loved one. www.evidenceofeternity.com/
Evidence of Eternity: Communicating with Spirits for Proof of the Afterlife
Discover the enlightening and comforting true stories of Mark Anthony the Psychic Lawyer® as he helps people communicate with their loved ones in spirit. Evidence of Eternity is an uplifting journey that removes the fear and superstition surrounding spirit contact while addressing poignant questions about the afterlife. It provides insights on painful subjects such as crime, homicide, suicide, and survivor guilt.
By bridging the gap between the spiritual and scientific, this groundbreaking book brings spirit communication into the modern era while reaffirming that God and heaven exist, the soul is an immortal living spirit, and that we will be reunited with our deceased loved ones. Evidence of Eternity introduces new and innovative terms and concepts explaining spirit communication based on science, theoretical physics, physiology, theology, and evidence. From karma and reincarnation to embracing the inner light, Evidence of Eternity is a cutting-edge perspective of life after death. - Get the Book! - http://a.co/g0KqAov
*****
Join forces with IRN and dig deeper.
https://irn.bz/InsiderClub</t>
  </si>
  <si>
    <t>fTLcCEWSICE</t>
  </si>
  <si>
    <t>https://youtu.be/szE9kuKm1Z0</t>
  </si>
  <si>
    <t>UFO Headline News   Weekend of Saturday September 23rdSunday September 24th, 2017</t>
  </si>
  <si>
    <t>Get the rest of the links here:
https://inceptionradionetwork.com/ufo-headline-news-09-23-17/
Here is the UFO Headline News for The Weekend of Saturday September 23rd and Sunday September 24th, 2017
Headline #1: Use Big Dipper To Find North Star
Synopsis: Tonight’s chart shows Polaris and the Big and Little Dippers for a September evening. You can use the Big Dipper to find Polaris, which is also known as the North Star. Notice that a line from the two outermost stars in the bowl of the Big Dipper points to Polaris. And notice that Polaris marks the tip of the handle of the Little Dipper. 
Headline #2: Close-Up On Cassiopeia The Queen
Synopsis: Tonight – or any autumn evening – Cassiopeia the Queen can be found in the northeast after sunset. This constellation has the distinctive shape of a W, or M, depending on the time of night you see it. The shape of this constellation makes Cassiopeia’s stars very noticeable. Look for the Queen, starting at nightfall or early evening. Cassiopeia represents an ancient queen of Ethiopia. The entire constellation is sometimes also called Cassiopeia’s Chair, and some old star maps depict the queen sitting on the chair, marked by the five brightest stars of this constellation.
Headline #3: On This Date in History: September 23rd, 1962: Premiere of Animated TV Series “The Jetsons”
Synopsis:The Jetsons is an American animated sitcom produced by Hanna-Barbera, originally airing in primetime from September 23, 1962, to March 17, 1963, then later in syndication, with new episodes in 1985 to 1987 as part of The Funtastic World of Hanna-Barbera block. It was Hanna-Barbera’s Space Age counterpart to ‘The Flintstones’. While the Flintstones live in a world with machines powered by birds and dinosaurs, the Jetsons live in a world with elaborate robotic contraptions, aliens, holograms, and whimsical inventions. The original series comprised 24 episodes and aired on Sunday nights on ABC beginning September 23, 1962, with primetime reruns continuing through September 22, 1963.
Headline #4: Man Who Predicted World Will End September 23rd Says: ‘Nevermind’
Synopsis: The end is still nigh — just not as nigh as it was earlier this week, a Doomsday writer says. David Meade, who claimed the world is ending Saturday when a mysterious planet collides with Earth, is now backtracking on the calamitous claim. Meade said the world won’t end on September 23 after all, but instead, Saturday will only mark the beginning of a series of catastrophic events to occur over several weeks.
Headline #5: Puerto Rico Dam: Evacuations Begin Along River
Synopsis: (CNN) All people living near the Guajataca River in northwest Puerto Rico should evacuate immediately because of an ” imminent dam break,” the National Weather Service in San Juan said Friday afternoon. Puerto Rican Secretary of State Luis Gerardo Rivera Marin said the evacuations are difficult because the island was heavily damaged by Hurrican Maria, which struck earlier this week Many parts of Puerto Rico are flooded and more than three million people don’t have electricity.
Headline #6: ‘Alien Encounter’ in Las Marias, Las Marias, Puerto Rico
Synopsis: Riding 4 tracks at night in a secluded, mountainous and unpopulated coffee plantation, not worked in over 50 years, on a trail at an altitude1,000 feet from the sea level; one of the 4 tracks would heat up and shut off, starting again when it cooled off some so we were stopped at a stretch in the trail used for local 4×4 jeeps, no vehicles could traverse–to one side is the mountain side and the road is wide enough to fit a jeep plus some spare space, maybe 6-7 feet wide and to the other side is a hedge and a 400 feet drop to a river–tall trees and a lot of vegetation–the two 4 tracks are in line, one behind the other, three people on the right side and me on the left when. all of a sudden I start hearing the very subtle sound of leaves barely moving, as in extremely soft and subtle.
Headline #7: ‘Chicago Phantom’ Viewed Circling Over Kenwood Lake Shor</t>
  </si>
  <si>
    <t>szE9kuKm1Z0</t>
  </si>
  <si>
    <t>2017 09 27</t>
  </si>
  <si>
    <t>https://youtu.be/rjUxpYGXHPc</t>
  </si>
  <si>
    <t>Harvey Neiman   Four Secret Tips to Customize Wall Street</t>
  </si>
  <si>
    <t>Download the Podcast here:
https://inceptionradionetwork.com/harvey-neiman-customize-wall-street/
Four Secret Tips to Customize Wall Street
Tuesday, September 19th, 2017 at 9 pm EDT, Kevin Cook of The Kevin Cook Show along with guest-host Heidi Hollis invites author Harvey Neiman to explain to us how we can follow a practical approach to empower ourselves to take control of our financial future.
HARVEY NEIMAN
Harvey Neiman earned his bachelor’s degree in Political Science at U.C. Santa Barbara, his JD degree at University of San Diego School of Law, and later earned an LLM degree in Taxation, also at USD School of Law.
He has had a versatile career in both law and portfolio investment management. He was a professor of law for more than 15 years, at Thomas Jefferson School of Law in San Diego, California, having taught such varied courses as Constitutional Law, Community Property, Taxation, and Estate Planning. Later, he trained for a new career, and thereafter served as account executive in the world of stock investments at Merrill Lynch, and later Morgan Stanley, both in La Jolla, California.
Subsequently, he launched his own investment advisory firm, with his son Daniel. Father and son are the lead principals of Neiman Funds, a mutual fund family they launched in 2003. Harvey serves as President and Chief Investment Officer of Neiman Funds Management LLC based in upstate New York. Read his new book, Customize Wall Street, and see how anyone can invest in Wall Street.
Customize Wall Street: Take Control of Your Financial Future
The goal of this book is to empower you to take control of your financial future. There are no short cuts; no schemes or programs. It is about taking a sensible, personalized, practical approach towards your financial goals.
Customize Wall Street is split into four sections: Section 1 will teach you about the many distractions of Wall Street that often get in the way of accomplishing your goals. Section 2 will introduce you to TEN POWERFUL TOOLS for saving and investing that anyone can use. Section 3 will help you identify your financial goals and how to use FIVE CORE QUESTIONS to develop a realistic plan for achieving your goals. Section 4 will put it all together. Here you will begin to understand different ways you can make your money work for you.
Whether you want to invest your own money or put your financial future in the hands of a professional, you will benefit from knowing how to avoid distractions, what tools are at your disposal, and how to devise a realistic plan. – Get the Book!
Listen to this interview &amp; catch up on all the other shows by joining our IRN Insider program! - https://irn.bz/InsiderClub
The post Harvey Neiman appeared first on Inception Radio Network | UFO &amp; Paranormal Talk Radio.</t>
  </si>
  <si>
    <t>rjUxpYGXHPc</t>
  </si>
  <si>
    <t>https://youtu.be/o-FwxcdenIo</t>
  </si>
  <si>
    <t>UFO Headline News   Monday September 25th, 2017</t>
  </si>
  <si>
    <t>Get the rest of the links here:
https://inceptionradionetwork.com/ufo-headline-news-09-25-17/
Here is the UFO Headline News for Monday September 25th, 2017
Headline #1: Moon Swings By Antares and Saturn
Synopsis: At nightfall tonight and tomorrow – September 25 and 26, 2017 – watch for the waxing crescent moon to swing to the north of the star Antares, then to the north of the planet Saturn. Just go outside as soon as the sun goes down and look for the moon. The moon will be in the general direction of sunset – to the left of the sunset as seen on these Northern Hemisphere autumn evenings – and above the sunset as seen from the Southern Hemisphere, where it’s now springtime. As darkness falls, two rather bright starlike lights pop out in the moon’s vicinity. These are the star Antares and the planet Saturn.
Headline #2: Black Triangle Sighting in Bridport, Great Britain
Synopsis: At night time, at about 11.00 pm, when going for a cigarette at the back of my house, I observed a triangle of red flashing lights moving in a southerly direction above a hill–approximately two miles from me–towards the sea which is close by, about  half a mile away; the lights made a triangle shape and I estimate there to have been nine of them, moving at not a very fast rate.
Headline #3: Alien Encounter in Naperville, Illinois
Synopsis: Tonight was a wild night–one that I’ll never forget!–I had my Scooby-Doo umbrella by my side, after a good day, and I was headed back home on a public bus, a P.A.C.E.– I think it was–and I was pretty much alone, just me and the bus driver and one or two other people (and that in and of itself was strange, but I’m not sure that was related) anyways I board the bus and the bus driver is stopping off at plenty of locations and we arrive at one where there’s little to no light around it, no streetlamps, no houses or buildings, no nothing…the only thing illuminating the scene was the dim light from  inside the bus and the headlights…
Headline #4: UFO Sighting in New Baltimore, Michigan
Synopsis: I stepped outside real quick to have a cigarette and noticed two bright objects coming up over the tree line, about halfway through my cigarette; so I pulled out my phone and snapped a picture and didn’t realize it wasn’t on videos–switched it to the video then and started recording–I recorded a series of bright, big orange orbs flying silently from the south to the north at about 5,000 feet in the air, maybe less, and they were moving probably three times faster then any aircraft I’ve ever seen.
Headline #5: UFO Sighting in Medina, Ohio
Synopsis: Sitting at table when I noticed a bright object against blue sky, moving very slowly in the north west, probably moving west; size of aspirin at arm’s length; quickly got 7×35 binoculars and observed an extremely bright oblong shape–airplane-like, with two bumps at each end; assumed it to be a plane but the motion was extremely slow with no visible wings, no contrail, no sound, no rotors; no discernible markings anywhere– no running lights, no blinking light–thought perhaps it was an old Huey helicopter with the rotors at each end, but the shape wasn’t quite right and there was no evidence rotors were at work.
Headline #6: UFO Sighting in Atoka, Tennessee
Synopsis: I was outside smoking, looking at the planes coming into the airport–then saw the lights in the northeastern sky; I thought it was a plane, but it never came in–it bobbed up and down–moving really fast but staying in the same area; it had hard green and red flashing lights and one bright light and it resembled an airplane from the distance; I called and woke my gramma up to have her look at it and she saw it too!
Headline #7: UFO Sighting in Jefferson City, Missouri
Synopsis: My wife and I were driving north on Highway 54, approximately 10 miles south of Jefferson City when she brought to my attention this black ring in the sky in front of us–I was driving, so she grabbed her phone to take a photo; after the snapshot, she took it upon herself to star</t>
  </si>
  <si>
    <t>o-FwxcdenIo</t>
  </si>
  <si>
    <t>https://youtu.be/r_TwRRQjJ_g</t>
  </si>
  <si>
    <t>UFO Headline News   Thursday September 14th, 2017</t>
  </si>
  <si>
    <t>Get the rest of the links here:
https://inceptionradionetwork.com/ufo-headline-news-09-14-17/
In case you missed it here is the UFO Headline News for today
The post UFO Headline News Thursday September 14th, 2017 appeared first on Inception Radio Network | UFO &amp; Paranormal Talk Radio.</t>
  </si>
  <si>
    <t>r_TwRRQjJ_g</t>
  </si>
  <si>
    <t>https://youtu.be/UAFkkOz8nl8</t>
  </si>
  <si>
    <t>UFO Headline News   Friday September 15th, 2017</t>
  </si>
  <si>
    <t>Get the rest of the links here:
https://inceptionradionetwork.com/ufo-headline-news-09-15-17/
In case you missed it here is the UFO Headline News for today
The post UFO Headline News Friday September 15th, 2017 appeared first on Inception Radio Network | UFO &amp; Paranormal Talk Radio.</t>
  </si>
  <si>
    <t>UAFkkOz8nl8</t>
  </si>
  <si>
    <t>https://youtu.be/WrMZDu1g8-w</t>
  </si>
  <si>
    <t>UFO Headline News Weekend of Saturday September 16thSunday September 17th, 2017</t>
  </si>
  <si>
    <t>Get the rest of the links here:
https://inceptionradionetwork.com/ufo-headline-news-09-16-17/
In case you missed it here is the UFO Headline News for today
The post UFO Headline News Weekend of Saturday September 16th/Sunday September 17th, 2017 appeared first on Inception Radio Network | UFO &amp; Paranormal Talk Radio.</t>
  </si>
  <si>
    <t>WrMZDu1g8-w</t>
  </si>
  <si>
    <t>https://youtu.be/qv-MrR2WdAA</t>
  </si>
  <si>
    <t>UFO Headline News   Monday September 18th, 2017</t>
  </si>
  <si>
    <t>Get the rest of the links here:
https://inceptionradionetwork.com/ufo-headline-news-09-18-17/
In case you missed it here is the UFO Headline News for today
The post UFO Headline News Monday September 18th, 2017 
appeared first on Inception Radio Network | UFO &amp; Paranormal Talk Radio.</t>
  </si>
  <si>
    <t>qv-MrR2WdAA</t>
  </si>
  <si>
    <t>https://youtu.be/PJhR4xNAuOo</t>
  </si>
  <si>
    <t>Kevin Cook   Marian Apparitions Are Real and Here's Proof!</t>
  </si>
  <si>
    <t>Download the Podcast here:
https://inceptionradionetwork.com/kevin-cook-marian-apparitions-proof/
Marian Apparitions Are Real and Here’s Proof!
Thursday, September 21st, 2017 at 10:30 pm EDT, join the resolute seeker of truth, René Barnett of NightVision Radio invites author, and Marian experiencer Kevin Cook to tell his own story and some of the best evidence for these amazing supernatural events around the world.
KEVIN COOK
Kevin Cook is a student of the paranormal and a former minister. Upon converting to Catholicism he experienced some very moving paranormal events. This encouraged him to investigate Marian apparitions, a topic that had always interested him.
He has a B.A. from Upper Iowa University, a Masters in Theology from a protestant seminary, and he has been accepted at the Franciscan University Graduate School of Theology.
Kevin is the author of Marian Apparitions are Real. Get the Book!
What are Marian Apparitions?
MARIAN APPARITION is an event in which the Blessed Virgin Mary is believed to have supernaturally appeared to one or more people. They are often given names based on the town in which they were reported, or on the sobriquet which was given to Mary on the occasion of the apparition. They have been interpreted in religious terms as theophanies.
The term “appearance” has been used in different apparitions within a wide range of contexts and experiences. And its use has been different with respect to Marian apparitions and visions of Jesus Christ.
In some apparitions such as Our Lady of Lourdes an actual vision is reported, resembling that of a person being present. In some of these reports the viewers do not initially report that they saw the Virgin Mary, but that they saw “a Lady” and had conversation with her. In these cases the viewers report experiences that resemble the visual and verbal interaction with a person present at the site. In most cases, there are no clear indications as to the auditory nature of the experience, i.e. whether the viewers heard the voices via airwaves or an “interior” or subjective sense of communication. The 1973 messages of Our Lady of Akita were to Sister Agnes Katsuko Sasagawa who went deaf before 1973 and remained deaf until 1982 when she was cured during Sunday Mass as foretold in her messages.
In some apparitions an image is reported absent any verbal interaction. An example is the reported apparitions at Our Lady of Assiut in which many people reported a bright image atop a building. Photographs at times suggest the silhouette of a statue of the Virgin Mary but the images are subject to varying interpretations, and critics suggest that they may just be due to various visual effects. However, such image-like appearances are hardly ever reported for visions of Jesus and Mary. In most cases these involve some form of reported communication.
And apparitions should be distinguished from interior locutions in which no visual contact is claimed. Interior locutions consist of inner voices. Interior locutions are generally not classified as apparitions.
Listen to this interview &amp; catch up on all the other shows by joining our IRN Insider program! - https://irn.bz/InsiderClub</t>
  </si>
  <si>
    <t>PJhR4xNAuOo</t>
  </si>
  <si>
    <t>https://youtu.be/hET7w7XihV0</t>
  </si>
  <si>
    <t>UFO Headline News   Tuesday September 19th, 2017</t>
  </si>
  <si>
    <t>Get the rest of the links here:
https://inceptionradionetwork.com/ufo-headline-news-09-19-17/
Here is the UFO Headline News for Tuesday September 19th, 2017
Headline #1: Occultations Galore in September
Synopsis: Although the occultation of Venus happens during the daylight hours, sharp-eyed observers can actually see the moon and Venus at daytime with no optical aid. We’re expecting some of our friends in the Southern Hemisphere – Indonesia, Australia and New Zealand – to see this occultation in their daytime sky on September 18th. Remember, if you can see the moon – but not Venus – in the daytime sky; aim binoculars at the moon to spot nearby Venus in the same binocular field.
Headline #2: Hazy Light Pyramid in East? False Dawn!
Synopsis: For the Northern Hemisphere, these next two weeks present a chance to catch the zodiacal light before dawn’s first light. If you’re in the Southern Hemisphere, watch for the zodiacal light in the west, beginning about an hour after the sun goes down. From temperate latitudes, the zodiacal light is most easily seen around the time of the equinoxes. The morning zodiacal light prevails around the the time of the autumn equinox, and the evening zodiacal light around the time of the spring equinox. The upcoming September equinox is the Northern Hemisphere’s autumn equinox and the Southern Hemisphere’s spring equinox.
Headline #3: Year’s Fastest Sunsets Around Equinoxes
Synopsis: Tonight – at sunset – here’s a natural phenomenon you might never have imagined. That is, the sun actually sets faster around the time of an equinox. The fastest sunsets (and sunrises) occur at or near the equinoxes. And the slowest sunsets (and sunrises) occur at or near the solstices. This is true whether you live in the Northern or Southern Hemisphere. And, by the way, when we say sunset here, we’re talking about the actual number of minutes it takes for the body of the sun to sink below the western horizon.
Headline #4: Mystery Aircraft Crash: Top U.S. Pilot Killed At Nevada Test Range Near Area 51
Synopsis: Lieutenant Colonel Eric Schults died from injuries sustained after the military aircraft he was flying crashed last Tuesday. The United States Air Force won’t reveal what aircraft he was flying. It also took authorities three days before publicly announcing his death. Both elements are highly unusual, especially given it came a day before two A-10C Thunderbolt II ground-attack aircraft crashed on the same weapons testing range. Both of those pilots managed to eject to safety.
Headline #5: UFO Sighting in Oxnard, California
Synopsis: We were driving home from Ventura headed towards Oxnard; we were driving southbound on Victoria when we both noticed a light in the sky zipping by at a very high speed–it was going in a perfect horizontal path from west toward east; never have I seen something travel so fast in the sky–it was completely lit up, with a bright white light and a green tinge, it was going very fast and suddenly it broke off into two separate lights, one continuing in the eastern path at high speed, the other went straight up into the sky; they both then completely disappeared in the blink of an eye.
Headline #6: UFO Sighting in Salt Lake City, Utah
Synopsis: My daughter and two of her friends were driving north on I-15 when her friend saw a bright light appear over Salt Lake City; she told the other two and they all started watching the light–then another light appeared and then a third; my daughter called me but I was not in a place to observe so I told them to record it using their phones–and one of them did…
Headline #7: UFO Fears After Mysterious Light Formation of ‘Flaming Balls’ Seen Flying Through Night Sky
Synopsis: Strange lights spotted in the night sky above Salt Lake City in Utah caused a stir over the weekend. Three white lights were darting in the sky, moving at around the same speed and changing direction, prompting people to think they were seeing a UFO . But the lights could have just been part of a pre-game sho</t>
  </si>
  <si>
    <t>hET7w7XihV0</t>
  </si>
  <si>
    <t>https://youtu.be/sUGglvzTEAY</t>
  </si>
  <si>
    <t>UFO Headline News   Wednesday September 20th, 2017</t>
  </si>
  <si>
    <t>Get the rest of the links here:
https://inceptionradionetwork.com/ufo-headline-news-09-20-17/
Here is the UFO Headline News for Wednesday September 20th, 2017
Headline #1: Sun Over Earth’s Equator At Equinox
Synopsis: The 2017 autumnal equinox for the Northern Hemisphere (spring equinox for the Southern Hemisphere) will take place on Friday, September 22, at 20:02 UTC. At this special moment – the instant of the September equinox – the sun is at zenith, or straight overhead, as seen from Earth’s equator. That’s the meaning of equinox. The September equinox sun crosses the sky’s equator, going from north to south.
Headline #2: NASA’s Cassini Captured An Unexplained Saturn ‘Glitch’ Before It’s Fateful Dive
Synopsis: NASA’s Cassini spacecraft completed its incredibly successful extended mission last week, punctuated by a fiery death at the hands of Saturn’s upper atmosphere. But just before the orbiter bid farewell it captured an image of an area of Saturn’s rings that scientists still can’t fully explain, and it’s a tantalizing glimpse at one of the planet’s most puzzling features. It’s called Peggy, and it’s a shifting spot on the edge of one of Saturn’s rings that breaks up its otherwise perfect appearance. In photos, it appears as a bright bump, causing a disturbance in the smooth ring edge, but researchers still haven’t agreed on an actual explanation for what it is or why it’s there.
Headline #3: UFO Reported Near Augusta, Georgia
Synopsis: Two weeks ago, a resident of Grovetown, Georgia took a brief look skyward during a Friday night football game between the Grovetown Warriors and the Lincoln County Red Devils. What he saw in the sky that night immediately arrested his attention. Moving west to east at a slow rate of speed was a wedge-shaped object – its triangular light configuration clearly visible from the stands. The witness (who wants to remain anonymous) first tried to use his cell phone to record the aberration. When his phone malfunctioned, he borrowed the phone of a friend who had joined him for the game that evening.
Headline #4: UFO Sighting in Clinton Corners, New York
Synopsis: I was coming home my normal route from work– Salt Point Turnpike in Stanfordville in Dutchess County, which is in the Mid-Hudson Valley–it was approximately 21:45-21:50 –I was near the intersection of Market Lane, which is on a curve in the roadway; I noticed a sort of orange “glow” in the sky, maybe 30 degrees above the horizon in the southeast; I could not be sure if it was a planet or a plane, but as I rounded the corner and moved toward it I could see it was neither, as it appeared to be moving toward me as I moved toward it.
Headline #5: Hudson Valley UFO Flap Redux
Synopsis: On May 26th, 1985 between 9:30 and 10:15 pm more than two hundred people phoned local and state police to report a huge object with bright lights flying low over the highway near the towns of Newtown and Southbury in the state of Connecticut. Those witnesses that called state police in Southbury were told that it was nothing more than a group of Ultra-light aircraft from Candlewood Airport, flying in close formation and hanging colored lanterns from the bottom of the plane. The police also told witnesses that the aircraft were painted black so that all that can be seen is the lights. Many of the witnesses to the phenomenon found it very hard to believe the official explanation. Between 9;30 and 10;15 PM more than 200 people phoned local and state police to report a huge object with bright lights flying low over the highway near the towns of  Hudson Valley UFO Sightings 987).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Wednesday September 20th, 2017 appear</t>
  </si>
  <si>
    <t>sUGglvzTEAY</t>
  </si>
  <si>
    <t>https://youtu.be/dR1cLINRmjw</t>
  </si>
  <si>
    <t>UFO Headline News   Thursday September 21st, 2017</t>
  </si>
  <si>
    <t>Get the rest of the links here:
https://inceptionradionetwork.com/ufo-headline-news-09-21-17/
Here is the UFO Headline News for Thursday September 21st, 2017
Headline #1: Equinox, Moon and Jupiter For Next Few Days
Synopsis: On September 21st, 22nd and 23rd, 2017 – as the sun crosses the celestial equator, bringing the September 22 equinox – try to catch the slender waxing crescent moon and planet Jupiter in your western twilight sky. Try looking for them as soon as the sky darkens; both the moon and Jupiter are bright and should show up in the twilight. They might be tough from northerly latitudes on September 21st, though. So near the September equinox – with the autumn angle of the sun and moon’s path, the ecliptic, low in the twilight sky – the waxing crescent moon will follow the sun beneath the horizon before it gets good and dark. Meanwhile, from Earth’s Southern Hemisphere, the ecliptic is now making a steep angle with the sunset horizon, and the moon and Jupiter will be higher above that horizon after sunset on September 21st.
Headline #2: NASA Spacecraft About To Slingshot Around Earth To Meet Up With Asteroid
Synopsis: On Friday, a spacecraft the size of an SUV will slingshot around Earth’s South Pole, altering its trajectory through space. The probe is NASA’s OSIRIS-REx, and its upcoming maneuver around our planet is known as a gravity assist — a way to harness Earth’s gravity to alter its orbit. The move is critical, since it will put OSIRIS-REx on course to meet up with an asteroid in the fall of 2018. OSIRIS-REx launched last year with a relatively straightforward purpose: grab a sample of rocks from an asteroid and bring them back to Earth. If all goes well, the vehicle should retrieve the largest sample ever collected from an asteroid, and give scientists the chance to study the space rock components in more detail than ever before. But first, the probe has to reach its target — a nearby asteroid named Bennu.
Headline #3: Daylight Sighting–Small Pale Object–Perranporth, Cornwall–22nd August, 2017
Synopsis: So I’m sitting on Perranporth Beach looking up northwest at the high cirrus clouds,–45 degree elevation, wondering if they mean rain… there’s a stiff offshore breeze, but the high clouds appear to be moving slowly when I notice a small, pale, sharply-defined object (in contrast to the diffuse clouds) which seems to be keeping pace with them–this object was the kind of size that you don’t notice in peripheral vision, but only when you happen to look at it.
Headline #4: Man Convinced UFO Spotted Over Bracknell Had Its ‘Own Life Source’
Synopsis: A man who spotted a “ball bearing” shaped object in the skies above Easthampstead said it appeared to have its “own life source”. Bob Wise, 49, spotted the bizarre object at around midday on a bright sunny day and whipped out his iPhone to capture pictures and video. “It was dim at first, but then it got brighter and brighter, which is when I decided to take the pictures on my iPhone.” Mr. Wise then sat down to edit the photos together, and only then noticed how strange the object was. He added: “My gut reaction is that it’s not ours. It was incredibly bright, it appeared to have its own life source. The light reminded me of being in chemistry lessons at school, like burning magnesium. It wasn’t an electrical light. It was very odd.”
Headline #5: UFO Sighting in Florida, United States
Synopsis: On September 12th, 2017, I meditated using the ce-5 protocol at home–however, I did it twice and my session lasted two hours; at approximately one hour and a half, I started saying “peace and love” in my mind repeatedly and that’s when things started to pick up–I started to hear clicking noises and within my mind, I was seeing repeated images of my backdoor; my alarm rang, letting me know the session was over; I went through my backdoor to go out to my backyard–looked up to the sky for a minute–I then saw a star glow a bright orange-yellow.
Headline #6: The CE-5 Initiative–Dr. Steven Greer, Denver, Colorad</t>
  </si>
  <si>
    <t>dR1cLINRmjw</t>
  </si>
  <si>
    <t>https://youtu.be/Md44jESR5DY</t>
  </si>
  <si>
    <t>Walter Bosley   Shocking Evidence of Breakaway Civilizations on the Moon and Mars</t>
  </si>
  <si>
    <t>Download the Podcast here:
https://inceptionradionetwork.com/walter-bosley-breakaway-civilizations/
Shocking Evidence of Breakaway Civilizations on the Moon and Mars
Friday, September 22nd, 2017 at 9 pm EDT, the spirited and jocular Heidi Hollis of Heidi Hollis – The Outlander invites author and former AFOSI Walter Bosley to share shocking evidence of Ultra Black Projects and Breakaway civilizations that proves the government has been involved in Secret space missions and breakaway human civilizations for several years.
WALTER BOSLEY
Walter Bosley is an investigator of historical occult mysteries, author of pulp fiction novels and a screenwriter.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worked as a counterterrorism consultant for six years following military service.
Breakaway Civilizations: An Off-Planet Solution?
In the early 1940s, President Franklin D. Roosevelt became concerned that an extraordinary catastrophic event would occur on Earth that would require the movement of large masses of people from the area of destruction for their own protection. The problem became even more dangerous when FDR discovered there was no place on the planet that could accommodate such a large group of people. He even explored the idea of digging tunnels and using underground shelters. These plans seemed unworkable, so he explored the idea of developing off-planet solutions, like establishing colonies on the moon, Mars or Venus.
******
Join forces with IRN
https://irn.bz/InsiderClub</t>
  </si>
  <si>
    <t>Md44jESR5DY</t>
  </si>
  <si>
    <t>https://youtu.be/751dSVTJ6ZQ</t>
  </si>
  <si>
    <t>Switchblade Steve   A Correspondent's Tale of MIB &amp; Lochness Monster</t>
  </si>
  <si>
    <t>Download the Podcast here:
https://inceptionradionetwork.com/switchblade-steve/
The Best of Switchblade Steve
Saturday, September 23rd, 2017 at 9 pm EDT, Mack Maloney, Juan-Juan of Mack Maloney’s Military X-Files is fresh off his five-star speech at the recent Mothman Festival. MMMXFiles national correspondent Switchblade Steve Ward re-visits some of his greatest stories, including the first ever report of the Men-in-Black and the day UFOs were seen over Loch Ness.
Who are the Men in Black?
In popular culture and UFO conspiracy theories, men in black (MIB) are supposed men dressed in black suits who claim to be government agents who harass or threaten UFO witnesses to keep them quiet about what they have seen. It is sometimes implied that they may be aliens themselves. The term is also frequently used to describe mysterious men working for unknown organizations, as well as various branches of government allegedly designed to protect secrets or perform other strange activities. The term is generic, used for any unusual, threatening or strangely behaved individual whose appearance on the scene can be linked in some fashion with a UFO sighting. Several alleged encounters with the men in black have been reported by UFO researchers and enthusiasts.
Stories about allegedly real-life men in black inspired the semi-comic science fiction Men in Black franchise of comic books, films, and other media.
Men in black figure prominently in ufology and UFO folklore. In the 1950s and ’60s, UFOlogists adopted a conspiratorial mindset and began to fear they would be subject to organized intimidation in retaliation for discovering “the truth of the UFOs”.
In 1947, Harold Dahl claimed to have been warned not to talk about his alleged UFO sighting on Maury Island by a man in a dark suit. In the mid 1950s, the ufologist Albert K. Bender claimed he was visited by men in dark suits who threatened and warned him not to continue investigating UFOs. Bender believed the men in black were secret government agents tasked with suppressing evidence of UFOs. The ufologist John Keel claimed to have had encounters with men in black and referred to them as “demonic supernaturals” with “dark skin and/or “exotic” facial features”. According to the ufologist Jerome Clark, reports of men in black represent “experiences” that “don’t seem to have occurred in the world of consensus reality”.
Wingman 18: Battle for America
Wingman 18: Battle for America by Mack Maloney – buy it now!
Listen to this interview &amp; catch up on all the other shows by joining our IRN Insider program! - https://irn.bz/InsiderClub</t>
  </si>
  <si>
    <t>751dSVTJ6ZQ</t>
  </si>
  <si>
    <t>https://youtu.be/Ra7rDMwUXaU</t>
  </si>
  <si>
    <t>UFO Headline News   Friday September 22nd, 2017</t>
  </si>
  <si>
    <t>Get the rest of the links here:
https://inceptionradionetwork.com/ufo-headline-news-09-22-17/
Here is the UFO Headline News for Friday September 22nd, 2017
Headline #1: Equinox Sun Rises Due East, Sets Due West
Synopsis: The September 2017 equinox happens on September 22 at 20:02 UTC (3:02 p.m. CDT); translate to your time zone. So as you hear this, the due-east equinox sunrise might have already have happened for you. But maybe it’s not too late for you to catch the due-west equinox sunset?It’s often said that – at each equinox – the sun rises due east and sets due west. And that’s true, no matter where you live on the globe. But why? And how can you visualize it?
Headline #2: Seven Things To Know on The First Day of Fall
Synopsis:The autumn equinox, otherwise known as the first day of fall, arrives on Friday, Sept. 22 in the Earth’s northern hemisphere. The transition marks the time when the sun will be shining directly on the Earth’s equator, bringing equal amounts of daylight and darkness. The word equinox was formed by two Latin words: “Equi” is the Latin prefix for “equal” and “nox” is the Latin word for “night.” The equal refers to the fact that the amount of daylight and darkness on this day are nearly equal. There are the technical reasons it is not exactly equal.
Headline #3: Hubble Spots A Strange New Type of Celestial Object
Synopsis: Astronomers have discovered a brand new type of object in our solar system: an active binary asteroid. That means the object, named Body 288P, is the first known hybrid of two rare types of asteroid: a binary that’s made up of two rocks orbiting each other, and an active asteroid that acts more like a comet, leaving a trail of gas and dust in its wake. Traditionally, the line between asteroids and comets was fairly clear: asteroids are chunks of rock and metal, while comets are icier, causing them to leave a vapor tail when the Sun heats them up. But the more we study these objects, the more that line blurs.
Headline #4: UFO Sighting in Princeton/Trenton/Monroe, New Jersey
Synopsis: I went for a walk around 9 pm–that’s when I saw an object in the distant night’s sky getting closer–it was large with blinking red and white lights; as I continued my walk, I noticed more approaching from behind me–they were of various shapes and sizes and their lights were all different colors, no two looked identical except for the larger ones, which looked similar in size and shape; they were flying at different speeds and different distances from me and before I knew it, within a matter of a half hour–hundreds were in the night sky…
Headline #5: UFO Sighting in West Monroe, New York
Synopsis: Clear sky–better view than normal; I looked up and there was a “star”–moving across the sky very fast; this “star” had no blinking lights; it could have been a satellite, but I’ve seen satellites pass before and this was much easier to see than before, especially with the street lights on tonight; and this object  was definitely not a plane–it had no blinking lights, no navigational lights.
Headline #6: UFO Sighting in Pittsburgh, Pennsylvania
Synopsis: I was walking around at Point Park around 8:40 p.m.–I snapped a few photos of the fountain, stadiums, etc. it was dark, so I had to manually “focus” the camera, otherwise the photos appeared “fuzzy”–late, I was looking at the photos and noticed in one picture that there were three objects in the sky; at first glance, they resemble military aircraft however, you’ll see when you zoom-in that they bear no resemblance to normal aircraft.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Friday September 22nd, 2017 appeared first on Inception Radio Network | UFO &amp; Paranor</t>
  </si>
  <si>
    <t>Ra7rDMwUXaU</t>
  </si>
  <si>
    <t>2017 09 25</t>
  </si>
  <si>
    <t>https://youtu.be/fpRJs6fxZ_k</t>
  </si>
  <si>
    <t>Joseph Selbie   The Physics of God  Unifying Science &amp; the Supernatural</t>
  </si>
  <si>
    <t>Download the Podcast here:
https://inceptionradionetwork.com/joseph-selbie-physics-of-god/
The Physics of God
Is there a science of God? Or is science God and God science?
Saturday, August 19th, 2017 at 11 pm EDT, Paranormal Now’s host Alan B. Smith invites Joseph Selbie to discuss the big questions with Joseph Selbie, author of The Physics of God: Unifying Quantum Physics, Consciousness, M-Theory, Heaven, Neuroscience and Transcendence! Many are familiar with quantum physics and the desire of philosophers and scientists to use those physics theories and facts to bridge scientific data with evidence for the supernatural, or the mind of God. Thankfully, Joseph Selbie is adept at explaining the latest discoveries and makes a strong argument for a super-consciousness that makes up all things, perhaps best explained as a quantum hologram. Existing in a 2 dimensional construct as a 3 dimensional reality! Both separate and one in the same.
Selbie includes in his studies the minds of mystics offering parallel clues to our scientific understanding of existence. He also shares his thoughts on the afterlife, letting go, drug addition, spiritual sojourning and so much more!
JOSEPH SELBIE
Joseph Selbie makes the complex and obscure simple and clear. A dedicated meditator for over forty years, he has taught yoga and meditation throughout the US and Europe. He has also been an avid follower of the unfolding new paradigm of science—with groaning bookshelves to show for it—and he is known for creating bridges of understanding between the modern evidenced-based discoveries of science and the ancient experience-based discoveries of the mystics.
Selbie maintains several blogs, including Intersections, which explores how spirituality connects with culture and science. He has also authored, The Yugas, a factual look at India’s tradition of cyclical history, and a sci/fi fantasy series, The Protectors Diaries, inspired by the abilities of mystics.
Selbie is a founding member of Ananda—a meditation-based community and spiritual movement inspired by Paramhansa Yogananda. He lives with his wife at Ananda Village near Nevada City, California. http//physicsandgod.com
Alan’s Paranormal Cabin
Why is God?
I absolutely LOVED this episode! On more than one occasion we have touched on this subject, but this time we got to really dive in. Whether we are always conscious of it or not, I believe that everyday we are thinking existential thoughts. We contemplate our mortality in either long pauses of earnest ponderance or in sporadic spits of thought.
Read the rest here: https://inceptionradionetwork.com/joseph-selbie-physics-of-god/</t>
  </si>
  <si>
    <t>fpRJs6fxZ_k</t>
  </si>
  <si>
    <t>2017 09 21</t>
  </si>
  <si>
    <t>https://youtu.be/uFJ2fvBvbzc</t>
  </si>
  <si>
    <t>Chris Moon   Capturing Spirits and ETs with a Ghost Box</t>
  </si>
  <si>
    <t>Capturing Sprits and ETs with a Ghost Box
Wednesday, September 20th, 2017 at 7:30 pm EDT, Supernatural Girlz host Patricia Baker and co-host PK invites Chris Moon to share the extraordinary spiritual contacts he's made with the box during investigations of famous haunted locations; such as; the Sallie House and the Lizzie Borden House.
+++++++++++
CHRIS MOON
Chris Moon is a renowned  physical and electronic psychic medium, paranormal researcher, educator, and speaker.  - https://www.chrismoonpsychic.com/
+++++++++++++++++
What is a Ghost Box?
The Ghost Box is a device of fascination and fear. A Ghost box (also known as a Frank's box) is a device used to supposedly communicate with the dead. Ghost boxes are simple radios with a scanning function allowing them to search airwaves until they find a station to stop on. Woos disable the stopping bit and presto, instant ghost box.
The newly made ghost box then permanently jumps though available frequencies, playing each one for a fraction of a second. The various sounds from snatches of transmission, static, white noise and interference are then interpreted, using some of the most extreme pareidolia and a big dose of imagination, as words and communication from spirits on the other side. The spirits are seemingly unable to just pick one frequency, stick to it, and speak clearly, but must instead speak on lots of different ones in quick succession in cryptic syntax.
+++++++++++++++++++++++++++
Ghost Box: Voices from Spirits, ETs, Shadow People &amp; Other Astral Beings
The Ghost Box
A Device of Fascination and Fear
Discover the mind-blowing, bone-chilling stories of a leading investigator as he pioneers the use of this intriguing tool
Chris Moon was the first investigator to use the celebrated device known as the ghost box to facilitate real-time, two-way communication with the spirit world. In Ghost Box, Chris shares the extraordinary spiritual contacts he's made with the box during investigations of famous haunted locations such as the Sallie House and the Lizzie Borden House.
Also revealed in this amazing book are Chris's experiences using the box to communicate with the spirit of Abraham Lincoln, JFK assassination witnesses, shadow people, and the spirits who come through during his frequent gallery readings.
Based on Thomas Edison's designs for the "Telephone to the Dead," this device—also called Frank's Box in honor of its designer Frank Sumption—has been used to communicate with an incredible variety of spirits and astral beings. This book shares the fascinating story of how Frank's Box came to be and explores the startling truths of the spirit world. - Get the Book! - http://a.co/29Ea4zY
*******************
Join forces with IRN and dig deeper.
https://irn.bz/InsiderClub 
https://facebook.com/inceptionradionetwork 
https://twitter.com/i_r_n
 https://pinterest.com/inceptionradio
https://instagram.com/inceptionradionetwork</t>
  </si>
  <si>
    <t>uFJ2fvBvbzc</t>
  </si>
  <si>
    <t>https://youtu.be/oN_3Zbcu58c</t>
  </si>
  <si>
    <t>Karen Anderson   Animal Communicator Reveals the Secret Inner Life of Pets</t>
  </si>
  <si>
    <t>Download the Podcast here:
https://inceptionradionetwork.com/karen-anderson-pet-communicator/
Animal Communicator Reveals the Secret Inner Life of Pets
Tuesday, September 19th, 2017 at 9 pm EDT, Kevin Cook of The Kevin Cook Show along with guest-host Heidi Hollis returns with  animal communicator Karen Anderson to help us understand the love and wisdom that is part of the Secret Inner Life of Pets.
KAREN ANDERSON
Karen Anderson is a professional Animal Communicator, Psychic and Medium from the Eastern Washington area.  She discovered that she had psychic abilities and could talk to the animals at a very young age.
Born and raised in Southern California, Karen surrounded herself with many beloved animals over the years and learned how to understand their thoughts and feelings.
As her career path took her into the Rocky Mountains of Colorado, Karen realized that her psychic skills enabled her to read the energy of the suspects and criminals she dealt with while she was a deputy sheriff in Bailey, Colorado.
A full time Animal Communicator since 2002, Karen has logged well over 12,000 sessions as of January 2015.  She provides her clients with incredibly detailed private consultations and refers to her style of readings as an ‘Evidential Medium’ as she strives to obtain evidence and actual facts for her clients
The Secret Inner Life of Pets by Dr. Patricia Carrington and Karen Anderson
A Leading Psychologist and an Animal Communicator bring you the love and wisdom of animals
This is a ground-breaking book written by a leading psychologist and animal communicator, about the love and wisdom of animals.
The Secret Inner Life of Pets book is a treasure trove of true stories about animals and of wisdom about them. It represents an unusual collaboration between a leading Psychologist and an award-winning Animal Communicator. 
Listen to this interview &amp; catch up on all the other shows by joining our IRN Insider program!  - https://irn.bz/InsiderClub.</t>
  </si>
  <si>
    <t>oN_3Zbcu58c</t>
  </si>
  <si>
    <t>2017 09 19</t>
  </si>
  <si>
    <t>https://youtu.be/AHg5EaIA3bo</t>
  </si>
  <si>
    <t>Scout Wilkins   Achieving Love and Optimism in a Crazy World</t>
  </si>
  <si>
    <t>Achieving Love and Optimism in a Crazy World
Monday, September 18th, 2017 at 6 pm EDT, Keith Anthony Blanchard of Center of Light Radio invites Scout Wilkins to help us explore and share stories of the human experience, in ways that deepen our willingness to connect, understand and support one another in this crazy world.
SCOUT WILKINS
Scout Wilkins is a naturalist and systems thinker, an engineer and a builder, using these skills to explore the structure of human consciousness.
She has been an adjunct Professor of Life Sciences at ASU, Professional Development Coach for the Biomimicry Professional Program, is a powerful life coach and energy worker, and a backcountry guide in southern Utah’s red rock desert.
We are an amazing species poised on the threshold of profound freedom and unlimited possibility, as we learn new ways to work with our consciousness.
I have known from a young age what that feels like….and then I fell out of touch with it. My life path has been a quest to regain that sense of possibility and freedom.
My big question has been: What are the obstacles that we put in our own way, why do we do it, and how does it work, so we can do something different?
I want to share what has worked for me, in real world terms.
HOW I did this, how I recovered from my own hopelessness, feeling trapped and incapable of making a difference, and moved into the freedom of loving my life and everything in it, knowing that things are exactly in order and I am an effective and important part of them.
There is a heart-opening, expansive mental/spiritual/physical freedom available that will blow your mind, and open your entire world to magic. It just takes letting go of one specific thing. - http://scoutwilkins.com
*****
Join forces with IRN and dig deeper.
https://irn.bz/InsiderClub</t>
  </si>
  <si>
    <t>AHg5EaIA3bo</t>
  </si>
  <si>
    <t>2017 09 16</t>
  </si>
  <si>
    <t>https://youtu.be/7V7eORDEH-I</t>
  </si>
  <si>
    <t>Jason Quitt   How to Stay Grounded in Troublesome Times</t>
  </si>
  <si>
    <t>How to Stay Grounded in Troublesome Times
Monday, September 11th, 2017 at 6 pm EDT, Keith Anthony Blanchard of Center of Light Radio invites Jason Quitt to discuss how we can strengthen the flow of energy in and around our body to relieve ourselves from stress in troublesome times.
JASON QUITT
Jason would be considered a life long experiencer who has interacted with the multidimensional worlds.
Since an early age Jason has been awakened to things that are outside the normal range of perception of just the physical world. He has had many out of body experiences and has encountered ghosts, aliens and other dimensional beings. He has been taken on out of body time travel journeys and has remembered many of his past lives.
Jason has been studying various modalities and spiritual practices with teachers from around the world. He graduated from the Institute of Energy Wellness in 2005 and began working with ancient healing techniques and became a student of Algonquin Shamanism. From his out of body experiences Jason has received information on numerous energetic systems of healing and spiritual development. He published these methods in his book “Egyptian Postures of Power – Ancient Qigong System” and “The Yosef Codes – Sacred Geometry Mandalas of Meditation”.
In 2015, Jason started to work on publishing his story and information with the late Bob Mitchell. “Forbidden Knowledge – Revelations of a Multidimensional Time Traveler” was released March 2016, and almost instantly went international being translated into German, Chinese and Japanese. Jason was also one of the guest personalities featured in the 2015 UFO documentary “The Resonance”. Jason has also worked as the creative director for Tesla Magazine from 2014-15.
With the anniversary of 9/11, ongoing wars, North Korea and the very recent hurricanes hitting the USA, how do we continue to stand strong so we may hold our light in this chaotic world. Jason will discus his personal experiences and what he has learned from his lifetime of studying, teaching and practicing many modalities of energy medicine, shamanic journeys, and Qigong. “When we go through ‘Traumas’, personal or collective, we loose a piece of our selves to that wound. Through healing we can reclaim that missing piece so we can stand in our power again.”
*****
Join forces with IRN and dig deeper.
https://irn.bz/InsiderClub</t>
  </si>
  <si>
    <t>7V7eORDEH-I</t>
  </si>
  <si>
    <t>https://youtu.be/ApcAOI3ZD_w</t>
  </si>
  <si>
    <t>Tyler Clark   Astral Combat Warrior Reveals Super Soldier Secrets</t>
  </si>
  <si>
    <t>Download the Podcast here:
https://inceptionradionetwork.com/tyler-clark-super-soldier/
Astral Combat Warrior Reveals Super Soldier Secrets
Wednesday, September 13th, 2017 at 11 pm EDT, the genial prolocutor and voice of California MUFON Radio, Lorien Fenton invites self-proclaimed Super Solider Tyler Clark, aka PsiTracker, to share the secret behind his powers that allows him to astral project into multiple points of time and space. Lorien is also joined by UFO Researcher Plutronus to provide technical expertise on  military government uses of Super Soldiers.
TYLER CLARK
Tyler Clark, aka Psi Tracker, believes he is being used in the astral as a super soldier with special skills.
What is a Super Soldier?
Super soldiers are, literally, soldiers who are super. Whether it is because of genetic enhancements, cybernetic implants, surgical procedures, or perhaps just because of the equipment they wear, they have been artificially rendered much more than they were originally. They are also more powerful, stronger, tougher, smarter, deadlier as a result. They are usually given the biggest and best toys as so should not be messed with under any circumstances.
Super soldiers do not include soldiers gifted with supernatural abilities (ie. superheroes), but soldiers who have been artificially enhanced to be as good as they are.
US and British Military Goverments Plans to Create Super Soldiers
The controversial program from the States’ armed forces will see them create software which could be uploaded directly to the brain to give their soldiers heightened senses while also attempting to cure ailments such as blindness, paralysis and speech disorders.
Research arm, the Defense Advanced Research Projects Agency (DARPA), will look at the role neural networks play in operating the brains in order to decipher how it processes sensory input.
They will then hopefully create technologies and algorithms which can interpret and generate signals in the brain.
A statement from DARPA said the programme, known as the Neural Engineering System Design (NESD), “aims to develop an implantable neural interface able to provide advanced signal resolution and data-transfer bandwidth between the brain and electronics”.
The statement continued: “The program stands to dramatically enhance research capabilities in neurotechnology and provide a foundation for new therapies.
“Among the program’s potential applications are devices that could compensate for deficits in sight or hearing by inputting digital auditory or visual information into the brain at a resolution and experiential quality far higher than is possible with current technology.” – credit: express.co.uk
Listen to this interview &amp; catch up on all the other shows by joining our IRN Insider program! - http://irn.bz/InsiderClub</t>
  </si>
  <si>
    <t>ApcAOI3ZD_w</t>
  </si>
  <si>
    <t>https://youtu.be/SkcCsS7bNKM</t>
  </si>
  <si>
    <t xml:space="preserve">John Ford UFO Nightmare   Episode 24  Why is He Still Incarerated </t>
  </si>
  <si>
    <t>Download the Podcast here:
https://inceptionradionetwork.com/john-ford-ufo-nightmare-episode-24/
Why is UFO Researcher John Ford Still Incarcerated?
Sunday, September 10th, 2017 at 9 pm EDT, the advocates behind the Free John Ford UFO Nightmare initiative take part in their twenty-fourth live round-table discussion to update the public about all efforts to free John Ford from his 20+ year UFO nightmare!
JOHN FORD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 http://www.ufoteacher.com/johnford/
UFO Researcher John Ford: South Haven Park UFO Crash
As an investigator of the 1992 South Haven Park UFO crash, he was able to piece together photographs and video film after six months of investigation. Immediately after the crash the park was closed down for three days, which government officials say was for duck hunting season. While researching the park after the reopen, a metal fence was found with no magnetic readings as well as an area that was completely burned out. Area residents also reported power surges immediately after the reported crash.
On November 24, 1992, a UFO reportedly crashed in Southaven Park, Shirley, NY. John Ford,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The Branton Files have circulated on the internet at least since the mid-1990s. They essentially recirculate the information presented above, with many asides from “Branton”, the document’s editor.
Philip Schneider made a few appearances at UFO conventions in the 1990s, espousing essentially a new version of the theories mentioned above. He claimed to have survived the Dulce Base catastrophe and decided to tell his tale.
In 1999 the French government published a study, “UFOs and Defense: What Must We Be Prepared For?” Among other topics, the study concluded that the United States government has withheld valuable evidence.
Listen to this episode &amp; catch up on all the other episodes by joining our IRN Insider program! - http://irn.bz/InsiderClub</t>
  </si>
  <si>
    <t>SkcCsS7bNKM</t>
  </si>
  <si>
    <t>https://youtu.be/GHNMcDvsQj4</t>
  </si>
  <si>
    <t>Gary Parker   Discovery of Alien Message Next to Great Pyramid of Giza</t>
  </si>
  <si>
    <t>Download the Podcast here:
https://inceptionradionetwork.com/gary-parker-alien-message-great-pyramid/
 Engraved Alien Message Discovered Next to Great Pyramid of Giza
Wednesday, September 6th, 2017 at 11 pm EDT, the genial prolocutor and voice of California MUFON Radio, Lorien Fenton invites amateur UFO researcher Gary Parker to share his amazing discovery of an Alien message that is written beside the Great Pyramid of Giza, Egypt. He explains how we can examine the 2012 NASA photos that contains this message and what it all means.
GARY PARKER
Amateur UFO researcher Gary Parker is a real estate developer and lives in Phoenix Arizona. While doing research for a project in Egypt, he discovered an ALIEN MESSAGE. This message is written beside the GREAT PYRAMID in a 2012 NASA photo.
A Sneak Peek of the NASA Photos
These are the 2012 NASA photos capture an birds-eye view of the Great Pyramid of Giza, Egypt. In this interview, Gary explains how to properly scan the untouched NASA images. He teaches us how to find the alien message directly next to the largest Pyramid in the Giza Plateau. Gary shares all the proper techniques to thoroughly vet these images so we can identify anomalies that do not appear in previously recorded images. 
 * Follow link: https://inceptionradionetwork.com/gary-parker-alien-message-great-pyramid/
What You Should Know About the Great Pyramid of Giza
The Great Pyramid of Giza (also known as the Pyramid of Khufu or the Pyramid of Cheops) is the oldest and largest of the three pyramids in the Giza pyramid complex bordering what is now El Giza, Egypt. It is the oldest of the Seven Wonders of the Ancient World, and the only one to remain largely intact.
Listen to this interview &amp; catch up on all the other shows by joining our IRN Insider program! - https://irn.bz/InsiderClub</t>
  </si>
  <si>
    <t>GHNMcDvsQj4</t>
  </si>
  <si>
    <t>2017 09 15</t>
  </si>
  <si>
    <t>https://youtu.be/51QbCHDwEHo</t>
  </si>
  <si>
    <t>The “Not Quite a Train Wreck” Show</t>
  </si>
  <si>
    <t>Download the Podcast here:
https://inceptionradionetwork.com/not-quite-train-wreck/
The “Not Quite a Train Wreck” Show
Saturday, September 9th, 2017 at 9 pm EDT, Mack Maloney, Juan-Juan of Mack Maloney’s Military X-Files talk to John Murray, Chief Pilot at the Mystery Airport. Rob Beckhusen on unusual secret bases around the world. Emily Mittermaier on how to see a spirit. Dribbles the Clown calls in from Vegas. Juan-Juan’s consecutive studio-appearances record comes to an end.
A Brief History on the Development of Airports
The earliest aircraft takeoff and landing sites were grassy fields. The plane could approach at any angle that provided a favorable wind direction. A slight improvement was the dirt-only field, which eliminated the drag from grass. However, these only functioned well in dry conditions. Later, concrete surfaces would allow landings, rain or shine, day or night.
Listen to this interview &amp; catch up on all the other shows by joining our IRN Insider program! - https://irn.bz/InsiderClub</t>
  </si>
  <si>
    <t>51QbCHDwEHo</t>
  </si>
  <si>
    <t>https://youtu.be/hR0f86ocj-Q</t>
  </si>
  <si>
    <t>Laurie McDonald   Hypnotherapist Helps Patients Remember Alien Encounters</t>
  </si>
  <si>
    <t>Download the Podcast here:
https://inceptionradionetwork.com/laurie-mcdonald-alien-encounters/
Hypnotherapist Helps Patients Remember Alien Encounters
Friday, September 8th, 2017 at 9 pm EDT, the spirited and jocular Heidi Hollis of Heidi Hollis - The Outlander returns with Clinical Hypnotherapist and Extraterrestrial Researcher Laurie McDonald to explain the memory recall that her patients have of unsolicited encounters with extraterrestrial alien beings.
Here are some questions that Laurie helps answer in this interview:
What are some commonalities in the entities and circumstances that have been reported to you in adduction cases?
Have you seen any changes happening over the years in the abduction phenomena?
How would you define the differences between extraterrestrials and Interdimensional beings? Demons / Angels?
Do extraterrestrial have a negative agenda?
How can these traumatic experiences make a positive impact on a person life?
Is there a spiritual aspect to ETs and Interdimensional experience?
Where may all this be taking us?
LAURIE McDONALD
Clinical Hypnotherapist and Extraterrestrial Researcher Laurie McDonald, owner of True You Hypnotherapy, is the founder and organizer of the ‘Sacramento Alien Abduction and Contactee Support Group’. She is a graduate of the Alchemical Hypnotherapy Institute of Sacramento and was a teacher’s assistant at the Alchemical Hypnotherapy Institute of Santa Fe, New Mexico.
Laurie is a graduate of the Dale Carnegie Effective Speaking and Human Relations courses, is a member of the Sacramento Institute of Noetic Sciences and is on the mental health referral list for organizations such as MUFON. She is the president of the OPUS (Organization for Paranormal Understanding and Support) and has recently accepted an offer as a consultant to the research committee for the Edgar Mitchell foundation F.R.E.E..
She is A.C.H.E. accredited and has been a certified Clinical Hypnotherapist since 1995.
Her life’s passion has been working with experiencers, helping them gain insight and balance. She teaches life skills for self actualization and conducts personal empowerment workshops.
True You Hypnotherapy is a BBB accredited business and has been a three time winner of the ‘Best of Sacramento’ award for hypnotherapy services. - http://www.trueyouhypnotherapy.com
Listen to this interview &amp; catch up on all the other shows by joining our IRN Insider program! - https://irn.bz/InsiderClub</t>
  </si>
  <si>
    <t>hR0f86ocj-Q</t>
  </si>
  <si>
    <t>https://youtu.be/NUvBY-WCfXw</t>
  </si>
  <si>
    <t>UFO Headline News Thursday September 7th, 2017</t>
  </si>
  <si>
    <t>Get the rest of the links here:
https://inceptionradionetwork.com/ufo-headline-news-09-07-17/
In case you missed it here is the UFO Headline News for today
The post UFO Headline News Thursday September 7th, 2017 appeared first on Inception Radio Network | UFO &amp; Paranormal Talk Radio.</t>
  </si>
  <si>
    <t>NUvBY-WCfXw</t>
  </si>
  <si>
    <t>https://youtu.be/9E_iU7D9ptw</t>
  </si>
  <si>
    <t>David Oman   The Spooky Truth about the Haunted Oman House</t>
  </si>
  <si>
    <t>Download the Podcast here:
https://inceptionradionetwork.com/david-oman-haunted-home/
The Spooky Truth about the Haunted Oman House
Friday, September 8th, 2017 at 11 pm EDT, Paraversal Universe Radio’s au courant couple of the para-weird, Kevin and Jennifer Malek as they talk with haunted homeowner David Oman about his haunted home and property located right next to the Manson/Tate murders which took place on Cielo Drive.
DAVID OMAN
David Oman attended both Menlo College in College in Northern California and USC. While working as a page for ABC, he helped a friend subpoena which led him into a 12-year career as a private investigator. Picking up the entrepreneur gene from his father and the business acumen from his mother, David left his business in 1988 to open a restaurant. He used his experience to produce a video entitled, “The Original Bachelor’s Barbecue Show. After a stint as an executive responsible for developing studio connections for the first wave of video demand services, David started helping his father build a house on Cielo Drive. This house would become the house featured prominently in the movie, “House at the End of the Drive, in which David is the Producer, Creature and Co-Writer.
The Oman house has been called one of the most active haunted houses in America and has been featured on TV Shows Ghost Hunters, My Ghost Story, Paranormal Witness, Haunted History, Ghost Adventures, and Ghost Adventures Aftershocks. The house was built in 1999 by David and his father and completed in 2002. It is wildly haunted and has been called by Parapsychologist Barry Taft as “The Mount Everest of Haunted Houses” and “The Disneyland for the Dead” due to the elevated DC EMF Levels present there 24 hrs. a day, 7 days a week. What makes the house so unique is that when people visit the home the spirits that area around everyone become active when you enter. The house sits in Beverly Hills, just north of famous Sunset Boulevard down the private drive from the Sharon Tate Murders of August 9th, 1969 at the hand of Charles Manson and his “Family.
The History Behind the Oman House
The history of the Oman house is quite unique, as it is a newer home that has had only one owner, David Oman, who built the house with his father and moved in upon completion in 2002. The question here is why this home is so active with paranormal activity?
There are a few theories, one of them being that David Oman’s home is 200 feet away from the house where Sharon Tate and friends were tragically murdered by the Mansion Family in 1969. That original house has since changed hands and has been torn down with a new dwelling in its place; yet, one can see the gates leading to the property where so much tragedy took place from David’s front door.
As the story has been told on SyFy’s ‘Paranormal Witness’, ‘Haunted History’, and more recently, ‘Ghost Adventures’, the activity started during construction, but really started to escalate after David moved in.
David has seen everything from objects moving on their own, to disembodied voices, to full bodied apparitions in his home over the years. He has seen apparitions of Sharon Tate and Jay Sebring, one of Sharon Tate’s friends who had also been murdered that night so many years ago.
If one doubts the claims of David Oman, there are many people who have also seen the apparitions and have had other types of paranormal experiences in David’s home. Quite a few of David’s friends have their own stories to tell and have been interviewed by the SyFy Channel in particular during their documentary on the Cielo Drive home which aired in 2013.
Additionally, just about every well-known medium, psychic, and paranormal investigator has visited the Oman house and one thing they all agree on, is that the paranormal activity is real and has been documented. – http://www.theomanhouse.com/
Listen to this interview &amp; catch up on all the other shows by joining our IRN Insider program! - https://irn.bz/InsiderClub</t>
  </si>
  <si>
    <t>9E_iU7D9ptw</t>
  </si>
  <si>
    <t>https://youtu.be/JXMBvnoK-uA</t>
  </si>
  <si>
    <t>UFO Headline News Friday September 8th, 2017</t>
  </si>
  <si>
    <t>Get the rest of the links here:
https://inceptionradionetwork.com/ufo-headline-news-09-08-17/
Here is the UFO Headline News for Friday September 8th, 2017
Headline #1: Moon and Uranus in Pisces September 8th
Synopsis: Tonight – September 8, 2017 – the waning gibbous moon and Uranus, the seventh planet outward from the sun, are near each other on the sky’s dome, in front of the constellation Pisces the Fishes. Although Uranus will remain within Pisces’ borders for the rest of this year, the moon will leave Pisces after a day or two. Around the world, the moon and Uranus will rise over the eastern horizon by around mid-evening, you can find out a more specific time from an astronomical almanac.
Headline #2: Giant Sunspots and Solar Flares: Aurora Alert!
Synopsis: Sure, we’re headed toward solar minimum, but that didn’t keep the sun from acting up this week. Since last weekend, two gigantic sunspots – AR2673 and its pal AR2674 – have been seen from around the world by those using safe solar filters. They’ve been seen even with the (safely filtered) eye alone, making their way across the sun’s face. These Active Regions on the sun spawned multiple moderate (M-class) flares on September 4 and 5. Then yesterday – on September 6, 2017 – sunspot AR2673 erupted in a powerful X9.3-class solar flare, the strongest solar flare in more than a decade. Spaceweather.com reported the X-rays and UV radiation from the blast ionized the top of Earth’s atmosphere, causing a strong shortwave radio blackout over Europe, Africa and the Atlantic Ocean.
Headline #3: SpaceX Launches Air Force’s Super-Secret Mini-Shuttle
Synopsis: Cape Canaveral, Fla. — SpaceX launched the Air Force’s super-secret space shuttle on Thursday, a technology tester capable of spending years in orbit. The unmanned Falcon rocket blasted off from Florida’s Kennedy Space Center, as schools and businesses boarded up for Hurricane Irma. It’s the fifth flight for one of these crewless mini-shuttles, known as the X-37B Orbital Test Vehicle. The two Air Force space planes have already logged a combined 5 1/2 years in orbit. But officials won’t say what the spacecraft are doing up there. The last mission lasted almost two years and ended with a May touchdown at the runway formerly used by NASA’s space shuttles. The first one launched in 2010.
Headline #4: SpaceX Successfully Launches Mysterious X-37-B Spaceplane and Recovers First Stage
Synopsis: The launch vehicle used was SpaceX’s Falcon 9 rocket, which took off from the company’s LC-39A launch facility at Kennedy Space Center on Thursday morning at 10 AM ET (7 AM PT). The Falcon 9 deployed the X-37B Orbital Test Vehicle, as the payload is officially called, and then its first stage booster returned to Earth for a planned recovery at Cape Canaveral Air Force base via SpaceX’s LZ-1 landing pad. The goal was to get the launch up before the arrival of Hurricane Irma, and they succeeded.
Headline #5: UFO Sighting in Pen Argyl, Pennsylvania
Synopsis: On September 7th, 2017 I observed an object in the sky from 3:45 am until 5:03 am–at that time, the object slowly started accelerating upward and then disappeared all of a sudden–the object hovered roughly around 10,000 feet, or maybe a little less, basically, it was the same altitude that a small aircraft would fly; I did use my compass on my cell phone to roughly get it’s position from the back of my house where I was standing and it was 83 degrees east; as the object tried to maintain a fixed position, it still wobbled slightly back and forth while trying to do so.
Headline #6: UFO Witness Spots Large ‘Spherical Object’ During Hike in Portugal
Synopsis: The witness says the object appeared to be the size of a helicopter. The witness described it as an “irregular sphere” in the title of the report, and as a spherical object in the description. However, the odd shape that can be seen in the photos is difficult to describe. The witness wrote, verbatim:’I was hiking on the mountain and taking pictures when I observed a s</t>
  </si>
  <si>
    <t>JXMBvnoK-uA</t>
  </si>
  <si>
    <t>https://youtu.be/y2V5HayKDr4</t>
  </si>
  <si>
    <t>UFO Headline News Monday September 11th, 2017</t>
  </si>
  <si>
    <t>Get the rest of the links here:
https://inceptionradionetwork.com/ufo-headline-news-09-11-17/
Here is the UFO Headline News for Monday September 11th, 2017
Headline #1: Fort Lauderdale Beach Closed, Broward In ‘Clean-Up’ Mode
Synopsis: Fort Lauderdale (CBSMiami) – Now that Hurricane Irma’s wind, rain, and storm surge have subsided, cities have gone into damage assessment and clean up mode so they can get back up and running again. Ft. Lauderdale’s barrier island which has the city’s famous beach remains closed. Irma’s storm surge and winds covered A1A and the sidewalks with sand, up to several feet in some places, making it almost impassable by vehicle. At some points you can’t tell where the beach ends and road or sidewalk begins. Heavy equipment will be brought in to remove the sand. The beach will re-open when the road is clear.
Headline #2: Use Cassiopeia to Find The Andromeda Galaxy
Synopsis: Tonight, try star-hopping to the Andromeda galaxy from the constellation Cassiopeia the Queen. In a dark sky, you might even spot this hazy patch of light with no optical aid, as the ancient stargazers did before the days of light pollution. But what if you can’t find the Andromeda galaxy with the eyes alone? Some stargazers use binoculars and star-hop to the Andromeda galaxy via this W-shaped constellation.
Headline #3: UFO Sighting in Chipley, Florida
Synopsis: I‘ve seen this star-like object twice this week, about the same time–it looks like a star but it moves around –short distances–and seems to change color– it blinks, stays in the same area then moves over head, heading west; I’m watching it now–it’s 5:46 a.m. and the morning star is in view .
Headline #4: UFO Sighting in Prospect Park, Pennsylvania
Synopsis: My husband and two kids and I were driving home after a Saturday family outing on Interstate 95 just south of Philadelphia (one exit from the airport) heading north; once we reached an area where there are four lanes and a lake to our left, we saw approximately eight to thirteen unfamiliar glowing objects–hovering and not moving–I’ve lived one mile from the airport my entire life and never witnessed anything like this.
Headline #5: UFO Sighting in Sioux City, Iowa
Synopsis: In the yard with several family members when I looked to the sky and noticed this; I brought it to the attention of other members of family and we all made note of it and went back to what we were doing; about 45 minutes later, we saw it again, noticing it had moved left in a direct line across the sky; again our family group made note of it along with business employees; then approximately  hour later it was again noted.
Headline #6: UFO Sighting in Waterloo, Iowa
Synopsis: We were driving down Ansburogh Avenue toward University Avenue when I saw a bright white light at low-altitude–it was floating/ flying to the right for a second–then stopped for a second and started going to the left; as it went almost overhead I could see it was triangle-shaped; the tip was pointed left and the back side may have been wider than the sides.
Headline #7: UFO Sighting in Henderson, Nevada
Synopsis: I was outside talking to my friend and we looked up to the sky to see if we could see any ‘stars’ that might be  planets; as we were looking in the sky I saw a star blink and then start moving, it quickly moved across the sky and then it would disappear and reappear–and then it stopped– and then it ‘hyper-spaced’– what I mean by that is, it got really bright and left a blue trail and disappeared.
Headline #8: UFO Sighting in Nevada, United States
Synopsis: I just saw what I believe was a UFO; I live in Henderson; it was around 8:20 pm tonight–a deep red circular-shaped light–I watched it come from the southeast and travel north, it appeared small until it got closer; I live in the Boulder Highway and racetrack area; it traveled slow going north and seemed to slow down and stop around the Club Fortune Casino; I live in the airport flight path and two planes flew underneath it, so the airport has</t>
  </si>
  <si>
    <t>y2V5HayKDr4</t>
  </si>
  <si>
    <t>https://youtu.be/DAbR6fIKVRE</t>
  </si>
  <si>
    <t>UFO Headline News Tuesday September 12th, 2017</t>
  </si>
  <si>
    <t>Get the rest of the links here:
https://inceptionradionetwork.com/ufo-headline-news-09-12-17/
Here is the UFO Headline News for Tuesday September 12th, 2017
Headline #1: Aircraft Carrier Is Rushed to the Hurricane-Battered Keys
Synopsis: Miami (AP) — Authorities sent an aircraft carrier and other Navy ships to help with search-and-rescue operations in Florida on Monday as a flyover of the hurricane-battered Keys yielded what the governor said were scenes of devastation. “I just hope everyone survived,” Gov. Rick Scott said. He said boats were cast ashore, water, sewers and electricity were knocked out, and “I don’t think I saw one trailer park where almost everything wasn’t overturned.” Authorities also struggled to clear the single highway connecting the string of islands to the mainland. The Keys felt Irma’s full fury when the storm blew ashore as a Category 4 hurricane Sunday morning with 130 mph (209 kph) winds. How many people in the dangerously exposed, low-lying islands defied evacuation orders and stayed behind was unclear.
Headline #2: Monster Solar Flare Marks 7th Powerful Sun Storm in 7 Days
Synopsis: The sun fired off yet another powerful solar flare September 10th, its seventh in seven days. The flare, which peaked at 12:06 EDT (1606 GMT), covered North and South America in high-energy light. The National Oceanic and Atmospheric Administration’s Space Weather Prediction Center (SWPC) released a statement that warned of strong, high-frequency radio blackouts and navigation-system disruption, potentially lasting up to an hour. Like the six other flares observed since Sept. 4, this one came from a sunspot known as Active Region (AR) 2673 , which is currently turning away from Earth and will soon be out of sight.
Headline #3: The United Nations Wants All Drones Registered in a Global Database
Synopsis: The United Nations’ aviation agency, the International Civil Aviation Organization (ICAO), plans to support a single worldwide drone registry. This singular ledger would be easier for law enforcement to sift through than each country’s individual UAV ledger. That might irk US hobbyists, who fought and defeated the FAA in court when it passed a law to force drone owners to sign up for an American registry. The contentious case ended in a decision that classified non-commercial drones as model aircraft, which don’t need to be nationally registered. Whether the US drone community cooperates with ICAO’s registry is another question.
Headline #4: UFOs Accidentally Caught on Film Above Cornwall–Two Dark Shapes Hover in Blue Sky
Synopsis: A Cornish man has accidentally caught on film two suspected UFOs that are leaving experts intrigued. Alan Kingwell, from Liskeard, was not expecting to find two strange flying objects in the sky when he looked at the timelapse video he shot from his garden. The self-employed artist was having dinner outside when he saw how dramatic the sky was and decided to do a timelapse film of the clouds. It is only when the 62-year-old decided to edit the film that he noticed something odd. “It was filmed accidentally and I never saw the objects until I edited the timelapse film,” Alan said. “I immediately tried lots of things to dismiss camera error or any other natural things that may have caused this.”
Headline #5: UFO Sighting in Pamplico, South Carolina
Synopsis: I was driving home down Seven Mile Road in Pamplico, around 9:30 pm, when I observed two lights in the sky that appeared out of place; it was clear out and several stars were visible–but these two seemed different; while watching them, they moved and swapped position with one another; their movement was arced and rather quick–faster than a jet or airplane would have appeared at that elevation.
Headline #6: UFO Sighting in Saint Albans, West Virginia
Synopsis: We were setting on the porch and watching what we thought were stars–then they started getting brighter and changing colors–then they would appear and disappear and then they started moving across the sky; then mor</t>
  </si>
  <si>
    <t>DAbR6fIKVRE</t>
  </si>
  <si>
    <t>https://youtu.be/j8cmd7U7pCQ</t>
  </si>
  <si>
    <t>UFO Headline News Wednesday September 13th, 2017</t>
  </si>
  <si>
    <t>Get the rest of the links here:
https://inceptionradionetwork.com/ufo-headline-news-09-13-17/
Here is the UFO Headline News for Wednesday September 13th, 2017
Headline #1: Irma Death Toll Climbs to Twenty-two In U.S. As Power is Restored to Over Two Million in Florida
Synopsis: The death toll from Hurricane Irma has climbed to 22 in the United States following its path of destruction across the Caribbean and through the Southeast U.S. over the weekend, while power has now been restored to over 2 million customers in Florida. And Monroe County announced Tuesday night that all 42 bridges in the county were inspected and “deemed safe for vehicles.” By late Tuesday, Florida Power &amp; Light Co. had restored power to 2.3 million customers, which was 40 percent of those affected across the state; about 4.4 million customers in Florida are still without power as of Tuesday afternoon. The company said its customers on the state’s east coast should expect most power to be restored by about September 17th, while customers on the state’s west coast should expect most power to be restored by September 22nd.
Headline #2: Cassini Makes ‘Goodbye Kiss’ Flyby of Titan
Synopsis: The Cassini spacecraft at Saturn made a final, distant flyby of the large moon Titan September 11, 2017. Mission engineers have been informally referring to this encounter as the goodbye kiss, because, as it occurs, Titan provides Cassini with a gravitational nudge that sends the spacecraft toward its dramatic ending in Saturn’s upper atmosphere this Friday, September 15. NASA said the Titan flyby went as planned today. The spacecraft made its closest approach to Titan at 19:04 UTC (3:04 p.m. EDT; translate to your time zone), at an altitude of 73,974 miles (119,049 km) above the moon’s surface.
Headline #3: Planet 9 ‘Not Stolen Exoplanet’–So How Did It End Up Lurking at The Edge of The Solar System?
Synopsis: Scientists believe there may be a huge planet sitting at the far reaches of the solar system. Since new evidence of Planet 9’s existence emerged a few years ago, experts have been weighing in on how it might have ended up in its distant orbit. One of the most popular explanations is that it was stolen by the sun in an interstellar takeover 4.5 billion years ago. Now a team of researchers from the U.K. and Switzerland have largely ruled out this hypothesis, with their calculations showing the probability that Planet 9 was captured by the sun in this way is “almost zero.” The idea of a ninth planet existing at the edge of the solar system, far beyond Neptune, was put forward in 2014. Two years later, researchers from the California Institute of Technology discovered that several objects in the Kuiper Belt—a vast shell of icy bodies surrounding the solar system—were traveling along orbital paths that could be explained by the presence of a massive planet.
Headline #4: UFO Sightings During Nuclear Testing in The Pacific: 1952-1954–Project Ivy and Project Castle/Robert Hastings
Synopsis: In his 1956 book, The Report on Unidentified Flying Objects, former U.S. Air Force Captain and Project Blue Book Chief Edward J. Ruppelt wrote: “…in November or December [1952] the U.S. was going to test the first H-bomb during ‘Operation Ivy’…Some people in the Pentagon had the idea that there were beings, earthly or otherwise, who might be interested in our activities in the Pacific…Navy and Air Force security forces who went out to the tests were thoroughly briefed to look for UFOs…Nothing that fell into the UFO category was seen during the entire Ivy series of atomic shots.” The Pentagon’s concern undoubtedly resulted from numerous nuclear-related UFO incidents which had occurred during the previous four years, as confirmed by documents which were later declassified via the Freedom of Information Act. Two of those documents pertaining to ongoing sightings at the Los Alamos and Sandia Atomic Laboratories, both located in New Mexico, may be found at www.ufohastings.com/documents.
Send Us a UFO News Tip! - https://irn.bz/InsiderClub</t>
  </si>
  <si>
    <t>j8cmd7U7pCQ</t>
  </si>
  <si>
    <t>2017 09 14</t>
  </si>
  <si>
    <t>https://youtu.be/Rsz-QGPM7uk</t>
  </si>
  <si>
    <t>Tom Verner   POWER Dreaming and the Wishes of the Soul</t>
  </si>
  <si>
    <t>POWER Dreaming and the Wishes of the Soul
Wednesday, September 13th, 2017 at 7:30 pm EDT, Supernatural Girlz host Patricia Baker and co-host PK presented a fascinating interview with author and dream therapist Tom Verner. 
Hear about the clairvoyant and telepathic dimensions of dreaming, lucid dreaming, and shamanic dreaming. 
Can dreaming bring about healing? prosperity? 
Can it bring you to a new and successful path of transformation?
TOM VERNER
Tom Verner is a practicing psychotherapist and professional magician and was a professor of psychology at Burlington College for 35 years. The founder, with his wife Janet, of Magicians Without Borders, he lives in Lincoln, Vermont.
******************
The Transformational Power of Dreaming: Discovering the Wishes of the Soul
An exploration of dreaming history, science, traditions, and practices from prehistory to today
• Examines ancient dream traditions from around the world, shamanic dreaming, and the profound role of dreaming in Native American and African-American cultures
• Investigates dream psychology and the neuroscience of the dreaming brain
• Explores the practice of dream incubation, lucid dreaming, and telepathic dreaming with tips on remembering your dreams and working with them
We have been dreaming for all of our 3 million or more years of existence. Dreams provide an extraordinary way to process the day’s events and uncover new perspectives. Many cultural creatives credit their world-changing creations to their dreams, and science now believes that dreams helped evolve the very process of thought itself.
In this book, Stephen Larsen and Tom Verner examine dream traditions from around the world, beginning with the oldest records from ancient Egypt, India, Greece, and Australia and expanding to shamanic and indigenous societies. The authors investigate the psychology of dreaming, the neuroscience behind the dreaming brain, the Jungian perspective, and the intersections of yoga and modern dream research. They show how dreams and myth are related in the timeless world of the Archetypal Imagination and how dreams often reveal the wishes of the soul. They explore the practice of dream incubation, an age-old tradition for seeding the unconscious mind to help solve problems and gain deep insights. They examine the profound role that dreams have played in the survival of exploited and persecuted cultures, such as the Native Americans, African slaves, and the Jews during the Holocaust, and share inspirational dream stories from exceptional woman dreamers such as Hildegard von Bingen, Joan of Arc, and Harriet Tubman.
Drawing on their more than 50 years’ experience keeping dream journals, the authors offer techniques to help you remember your dreams and begin to work with them. They also explore the clairvoyant and telepathic dimensions of dreaming and the practices of lucid dreaming and shamanic dreaming. Revealing how the alchemical cauldron of dreaming can bring inspiration, healing, and discovery, the authors show how dreams unite us with each other and the past and future dreamers of our world. - Get the Book! - http://a.co/29pCpZE
*****
Join forces with IRN and dig deeper.
https://irn.bz/InsiderClub</t>
  </si>
  <si>
    <t>Rsz-QGPM7uk</t>
  </si>
  <si>
    <t>2017 09 09</t>
  </si>
  <si>
    <t>https://youtu.be/JV_rdwhRg2U</t>
  </si>
  <si>
    <t>UFO Headline News Wednesday September 6th, 2017</t>
  </si>
  <si>
    <t>Get the rest of the links here:
https://inceptionradionetwork.com/ufo-headline-news-09-06-17/
Here is the UFO Headline News for Wednesday September 6th, 2017
Headline #1: Full Moon September 2017: It Won’t Be A Harvest Moon Like Usual!
Synopsis: The Full Corn Moon will take the skies early Wednesday morning. The September full moon is usually referred to as the Harvest Moon with the exception of years during which September’s full moon is not the closest full moon to the autumnal equinox. This year the full moon closest to the equinox will be in October, meaning that moon will be the official Harvest Moon, according to Old Farmer’s Almanac. This week’s full moon is the Corn Moon or the Barley Moon because it will occur during the best time to harvest those crops. After this full moon and October’s full moon the moon will be rising sooner after sunset than it usually does. When it does, it will hang big in the sky for some time before moonset the next day.
Headline #2: UFOs Over The Hudson Valley/Cheryl Costa
Synopsis: Dutchess County, in New York’s Hudson Valley, is no stranger to highly unusual UFO sightings. For example: It was a summer evening in June 1983 in Hopewell Junction (near Poughkeepsie). Some people were celebrating Fourth of July a week early and were shooting off some fireworks. As they were setting up for a second round of bangers, they began hearing a humming sound. They looked up to see a collection of bright lights in the shape of an arc. Within moments it was clear to all of them that hovering above them was something resembling a huge disk. They report that it was the width of perhaps 16 or 17 houses and that it literally covered Jefferson Park. Of course, being dark, it was difficult to discern the exact features. The one thing that spooked all of them was that it was silent as a tomb as it hovered over them. After a few minutes, the craft began humming again, turned and left at incredible speed.
Headline #3: Hudson Valley UFOs–Incident at Indian Point Nuclear Facility Plus: Exclusive Eyewitness Interview To Event at Twin Lakes, 1983
Synopsis: Many other people in the area also reported seeing the UFO over the plant. Police in Peekskill, New York which is the town just south of Indian Point said they received quite a few calls that evening. Sgt Hoffman of the Peekskill Police Department went out to investigate and he saw a giant UFO– with over a dozen white lights in a “V” formation–slowly move toward the Indian Point power plant. Sgt Hoffman, a trained observer, admits that he never saw anything like it before in his life. Although I had many other witnesses who saw the UFO from outside the plant I still needed to find out what went on inside the security area of the reactor during the sighting. The only way that I was going to really find out is to talk to the people on duty that night. Something extraordinary must have taken place for them to quickly deny me to interview the guards, and what was the purpose of the security shakeup?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 https://irn.bz/InsiderClub</t>
  </si>
  <si>
    <t>JV_rdwhRg2U</t>
  </si>
  <si>
    <t>2017 09 07</t>
  </si>
  <si>
    <t>https://youtu.be/MqjGy8Q87oM</t>
  </si>
  <si>
    <t xml:space="preserve">Board Camp Crystal Mine   Is There Unexplained Extraterrestrial Activity </t>
  </si>
  <si>
    <t>Download the Podcast here:
https://inceptionradionetwork.com/board-camp-crystal-mine/
Is there Unexplained Extraterrestrial Activity in Board Camp Crystal Mine?
Sunday, August 27th, 2017, MJ of Pang Radio along with co-host Ken Storch invites Board Camp Crystal Mine owners Orville and Cheryl Murphy to share stories of unexplained activity in their Arkansas crystal mine, that some investigators have attributed to extraterrestrial influence. Seasoned researchers, including; MUFON's SAT investigators and OUPT's Dick and Marilyn Carlson, have reported some stunning findings to their investigations.
BOARD CAMP CRYSTAL MINE
Board Camp Campground LLC and Board Camp Crystal Mine is currently a DAY USE CAMP, with an actual NATIVE, VIRTUALLY UNTAPPED CRYSTAL MINE and PUBLIC DIG SITE, located in Polk County, Arkansas in the middle of the pristine Ouachita (Pronounced "wash-it-taw") Mountains and Ouachita National Forest. The surface mine (not underground), is located on a forested gentle slope, so rock-hounds can DIG IN THE SHADE! The mine was discovered in 2008 and certified by the federal and state governments to be opened to the public in 2012. The surface is literally scattered with sparkly quartz crystals of various size and shapes! Everyone can find crystals to take home with them!
They are located about 10 miles East of Mena, Arkansas, and they are a 45 minute drive (36 miles) from Mt. Ida, Arkansas, the ‘crystal capital of the world’!  -http://boardcampcrystalmine.com/home/index.php
What are People Witnessing in this Mine?
• Unexplained lights that seem to manifest from nowhere and then disappear.
• Game camera photos showing location of rocks that have moved position.
• Experimental rock levitation measurements.
• Steel fence post around the mine being magnetized.
• Round orbs and other forms of light, glowing rocks, and sparks in the woods from the mines' roads, throughout.
• Large quartz rock appear to just drop from the sky and roll down the ravines.
Quartz Crystals &amp; Crystal Mining in Arkansas
Arkansas is one of a small number of places in the world with enough quartz crystals to justify commercial mining. Though the amount of un-mined quartz in the state is not yet known, Arkansas does have, in terms of both size and quality, some world-class deposits of quartz. Quartz is a common mineral that becomes crystallized under extreme geologic pressure. These crystals have been used to make oscillators for radios, computer chips, and clocks. Quartz crystals are also valued for their beauty as mineral specimens and gemstones. In 1967, the General Assembly adopted the quartz crystal as the Arkansas State Mineral.
History of Quartz in Arkansas
Listen to this interview &amp; catch up on all the other shows by joining our IRN Insider program! - https://irn.bz/InsiderClub</t>
  </si>
  <si>
    <t>MqjGy8Q87oM</t>
  </si>
  <si>
    <t>https://youtu.be/FfNBrLGZ2r0</t>
  </si>
  <si>
    <t>Chad &amp; Alta Dillard   A Couple’s on Ongoing Saga of Alien Visitation</t>
  </si>
  <si>
    <t>Download the Podcast here:
https://inceptionradionetwork.com/chad-alta-dillard-alien-visitation/
A Couple’s on Ongoing Saga of Alien Visitation
Friday, September 1st, 2017 at 9 pm EDT, Heidi Hollis – The Outlander continues the conversation on Chad and Alta Dillard’s narrative of a remarkable order of events involving abductions, implants, physical evidence, and more..
CHAD &amp; ALTA DILLARD
Chad &amp; Alta met and married in the early nineties in the city of Little Rock Arkansas. The marriage was one of destiny and as Alta would say, arranged. What they did not know is that from that moment on the couple would partake in a journey into the world of unknown and High Strangeness.
From aliens to ghosts, to a shape shifter, from meeting people who have been seen, and some unseen, this is a story for the open minded. In 1995 Chad &amp; Alta experienced their first UFO, a massive sight in Hammond, Louisiana. This experience opened their eyes and led them to the well-known French Quarter in New Orleans where the high strangeness continued.
As they tried to take day by day to understand their place and purpose of these unusual events, they met a young lady, a co-worker named Jacqueline. Little did Jacqueline know this would be the most unusual bond of her life.
In 1997, a night that would live with them to their last breath, Chad, Alta and Jacqueline were taken from a street corner in the French Quarter. Alta calls this “the night of missing time” where the three have shared their own individual experiences. Everything from Chad’s blue being encounter, Alta’s blond female interaction, and an implant found in her arm and four digit prints. Their story will take your breath away.
The High Strangeness continued when, in 1999, Chad and Alta moved to New Mexico where Chad went face to face with a black eyed adult and other anomalous happenings. The couple moved to Denver, Colorado for their jobs, and found themselves in the middle of the infamous Columbine High School massacre which occurred on April 20, 1999.
In 2001 the couple found their way to Alabama where Chad works with his dad in the locomotive business. Their stay continues to bring High Strangeness into their lives. The strange encounters continued, or should we say followed them, as they discovered a sasquatch creature, ghosts, red orbs, lizard monkeys and so much more.
Chad and Alta encountered their second UFO while driving across Mississippi in 2012 and discovered that one of their family members has had a similar experience. The story gets more and more strange. How does this all play together? Well, they can’t be sure, but what they do know is that it has happened . Sit back and listen and Chad and Alta will tell you
Listen to this interview &amp; catch up on all the other shows by joining our IRN Insider program! - https://irn.bz/InsiderClub
The post Chad &amp; Alta Dillard appeared first on Inception Radio Network | UFO &amp; Paranormal Talk Radio.</t>
  </si>
  <si>
    <t>FfNBrLGZ2r0</t>
  </si>
  <si>
    <t>https://youtu.be/8M_daI3w9gc</t>
  </si>
  <si>
    <t>Walter Bosley   Ultra Black Projects and Breakaway Civilizations</t>
  </si>
  <si>
    <t>Download the Podcast here:
https://inceptionradionetwork.com/walter-bosley-ultra-black-projects/
Ultra Black Projects and Breakaway Civilizations
Thursday, August 31st, 2017at 10:30 pm EDT, join the resolute seeker of truth, René Barnett of NightVision Radio invites author and former AFOSI Walter Bosley to break down the truth about Ultra Black Projects and Breakaway civilizations.Secret space missions and breakaway human civilizations, both ancient and happening right now. Don't miss this chance to look behind the curtain as Bosley draws it back and gives us a peek!
WALTER BOSLEY
Walter Bosley is an investigator of historical occult mysteries, author of pulp fiction novels and a screenwriter.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worked as a counterterrorism consultant for six years following military service.
Breakaway Civilizations: An Off-Planet Solution?
In the early 1940s, President Franklin D. Roosevelt became concerned that an extraordinary catastrophic event would occur on Earth that would require the movement of large masses of people from the area of destruction for their own protection. The problem became even more dangerous when FDR discovered there was no place on the planet that could accommodate such a large group of people. He even explored the idea of digging tunnels and using underground shelters. These plans seemed unworkable, so he explored the idea of developing off-planet solutions, like establishing colonies on the moon, Mars or Venus.
Listen to this interview &amp; catch up on all the other shows by joining our IRN Insider program! - https://irn.bz/InsiderClub</t>
  </si>
  <si>
    <t>8M_daI3w9gc</t>
  </si>
  <si>
    <t>https://youtu.be/4VHwThnOH5s</t>
  </si>
  <si>
    <t>Paranormal Blender Ep. 4   A Blended Soup of Cryptids, Ghost, and Aliens</t>
  </si>
  <si>
    <t>Download the Podcast here:
https://inceptionradionetwork.com/paranormal-blender-episode-4/
A Blended Soup of Cryptids, Ghost, and Aliens
Friday, September 1st, 2017 at 11 pm EDT, Paraversal Universe Radio’s au courant couple of the para-weird, Kevin and Jennifer Malek for another episode of the Paranormal Blender, their end of the month newscast about this months current paranormal, supernatural, fortean, esoteric, and ultra-bizzare news stories from around the world. Joining them for analysis will be fellow Northern Wisconsin Paranormal Society Ltd members Ufologist Mike MJ Lucas &amp; Cryptozoologist/Shaman Donald Young.
So What’s in a Paranormal Blender?
By definition, a supernatural or paranormal phenomenon is an event that defies explanation in terms of the typical human experience. In other words, it is something that science can’t explain; at least not yet. Examples of paranormal phenomena include ghosts, cryptids, telekinesis, and other forms of psychic powers or supernatural entities.
List of Paranormal Phenomena
There are myriad experiences that fall within the realm of the paranormal. Here are a few broad categories to give you an overview of just how much “supernatural” activity is reported around the globe.
Ghosts
Ghosts might be considered the grand-daddy of paranormal experiences. Everyone has some level of curiosity about what happens when they die. Is there really life after physical death? Are spirits capable of communicating with the living? Some people believe so, and some desperately hope it’s true. Wherever you stand on the topic, many people have reported seeing misty apparitions of human forms, some familiar and others unknown.
Although most people think of ghosts in human terms there are other types of spirits that fall into this category, including evil spirits sometimes referred to as demons, and elemental spirits simply referred to as an “it.”
There are a number of theories about what ghosts may be and how they may manage to communicate with the living. Current parapsychological theory holds that a ghost’s pure consciousness exists as energy and is able to communicate through extrasensory perceptions such as clairaudience and clairvoyance. Interestingly, it is believed that the creatures that exist in this paranormal realm are not necessarily dead, but rather can be the consciousness of anyone, living or dead, that is currently disembodied. In other words, a living human who is having an out of body experience or astral projection may appear to someone else as a ghost.
Demons
Demon representation SOURCE
Demonology is a popular paranormal topic. There are many in the paranormal community, such as the controversial Lorraine Warren, who have dedicated their paranormal careers to demonology.
Opinions are split as to whether demons actually exist. From a faith-based perspective, there is a wide-spread belief that demons are the minions of Satan; however many modern ghost hunters eschew this idea. Instead, they believe that what is thought to be a demon is really just an angry ghost or a misunderstood spirit. Many believe that people retain their personalities from life into the afterlife, and a demon may just be a person who was not very nice in life and is continuing on in the afterlife.
Hauntings
Hauntings are paranormal experiences that are typically attached to a location. They can involve ghosts, but this isn’t always the case. According to The Atlantic Paranormal Society (TAPS) article Get to Know Your Ghosts, hauntings can be classed accordingly:
Residual hauntings: This activity involves a scenario repeating itself over and over in a given location at a general time of day. Think of it as watching a supernatural re-run of a TV program.
Poltergeist activity: Poltergeists are a type of energy that attach to people, causing unusual mayhem and activity wherever an affected person goes. Objects moving by themselves, cupboard doors opening on their own and projectiles thrown by unseen forces all fall under the heading of poltergeist activity.
**********************
Join Forces with IRN!
https://irn.bz/InsiderClub</t>
  </si>
  <si>
    <t>4VHwThnOH5s</t>
  </si>
  <si>
    <t>https://youtu.be/geGZZmx9o_g</t>
  </si>
  <si>
    <t>Haunted Aircraft Carriers   Landon one is Like Having Sex in a Car Crash</t>
  </si>
  <si>
    <t>Download the Podcast here:
https://inceptionradionetwork.com/haunted-aircraft-carriers/
Like Having Sex in a Car Crash
Saturday, September 2nd, 2017 at 9 pm EDT, Mack Maloney, Juan-Juan of Mack Maloney’s Military X-Files talk to a Navy pilot who describes landing a jet fighter on a modern-day aircraft carrier as “Like Having Sex in a Car Crash”. In a special episode, Mack, Juan-Juan &amp; Commander Cobra talk with carrier pilot-turned-stand-up-comedian Mitch Stinson about life aboard a U.S. Navy super carrier. Switchblade Steve Ward on Haunted Aircraft Carriers. Rob Beckhusen on carriers of the future. Plus, the story of the USS Franklin D Roosevelt, an aircraft carrier that experienced multiple UFO sightings during its 25-year career.
The USS Hornet
Alameda’s Haunted Aircraft Carrier
Often called the most haunted ship in history, the USS Hornet rests deceptively still in its berth at the decommissioned Alameda Naval Base.
Quick Facts about the USS Hornet
The USS Hornet CV-12 is the eighth US ship to carry the Hornet name. The first was commissioned in 1775 and battled the British in the Revolutionary war. The second Hornet commissioned in 1805 gained fame in America’s battle against the Barbary Pirates and landed Marines on the shores of Tripoli. The seventh Hornet (CV-8) launched 16 Army B-25s to strike the Japanese home islands in one of the most daring raids in the history of warfare, the “Doolittle Raid”. She went on to fight at the Battle of Midway and was lost to an overwhelming air attack at the Battle of Santa Cruz.
The eighth USS Hornet, the one currently docked in Alameda, was commissioned in 1943 at the height of the war in the Pacific. She quickly became one of the most highly decorated ships in the Navy. She destroyed 1,410 Japanese aircraft and destroyed or damaged 1,269,710 tons of enemy shipping. Ten Hornet pilots attained “Ace in a Day” status. She supported nearly every Pacific amphibious landing after March 1944 and struck the critical first hits in sinking the super battleship Yamato. Her pilots are also credited with the first strikes against Tokyo since the 1942 Doolittle Raid. During the cold war the Hornet had the honor of recovering astronauts from both the Apollo 11 and 12 missions.
Her impressive record did not come without cost. An aircraft carrier, in times of war or peace, is a dangerous place. Sailors have walked into aircraft’s spinning props, been sucked into their air intakes, and blown off deck by their exhaust. Dropped ordnance has exploded, burning and maiming sailors. Snapping flight arrest cables are known to have decapitated at least three men on the USS Hornet. All told, in her 27 years of active service, more than 300 people lost their lives aboard ship. The majority claimed during combat, others from these horrendous shipboard accidents, still others from suicide. The USS Hornet has the dubious honor for having the highest suicide rate in the Navy….  – source
Wingman 18: Battle for America
Wingman 18: Battle for America by Mack Maloney – buy it now!
Listen to this interview &amp; catch up on all the other shows by joining our IRN Insider program! - https://irn.bz/InsiderClub</t>
  </si>
  <si>
    <t>geGZZmx9o_g</t>
  </si>
  <si>
    <t>https://youtu.be/IvfqFh5N6eA</t>
  </si>
  <si>
    <t xml:space="preserve">Laura Tempest Zakroff   The Power of the Cauldron  Can it Bring More Magic into your Life </t>
  </si>
  <si>
    <t>The Power of the Cauldron: Can it Bring More Magic into your Life?
Wednesday, September 6th, 2017, join Supernatural Girlz host Patricia Baker and co-host PK or a fascinating interview with Laura Tempest Zakroff.
"Cauldron of Change, vessel of Might,
Within your walls, we gain new sight.
Stirred &amp; whirled, bubble &amp; brew,
Moving all we thought we knew."
Hear all about the spellbinding history, tradition and contemporary uses of the most iconic tool in witchcraft - the Cauldron.
Laura tells us how we can use this powerful magic in our everyday, modern life!
LAURA TEMPEST ZAKROFF
Laura Tempest Zakroff can be described as a professional artist, author, dancer, designer, muse, mythpunk, teacher, and witch. She holds a BFA from RISD (The Rhode Island of Design) and her artwork has received awards and honors worldwide. Her work embodies myth and the esoteric through her drawings and paintings, jewelry, talismans, and other designs. As Tempest, she has been a major pioneer of fusion bellydance for over fifteen years. Her fascination with sacred and ritual dance lead her to bellydance, and she strives to help others connect mind, body, and spirit through movement.
Laura has been a practicing Modern Traditional Witch for over two decades and revels in the intersection of her various paths with witchcraft. She blogs for Patheos as A Modern Traditional Witch, Witches &amp; Pagans as Fine Art Witchery, and contributes to The Witches' Almanac. The Witch's Cauldron is her first book, with a second book on sigil witchery due out in 2018. Laura resides in Seattle, Washington, with her partner Nathaniel Johnstone and at least three cats. - http://www.lauratempestzakroff.com/about.html
The Witch's Cauldron: The Craft, Lore &amp; Magick of Ritual Vessels (The Witch's Tools Series)
Explore the spellbinding history, tradition, and modern uses of the Witch’s cauldron. From blessing and using your cauldron in ritual and divination to practicing kitchen witchery with it, this easy-to-use book provides essential information for Witches of all ages and skill levels.
The Witch’s Cauldron shows you the ins and outs of one of the most iconic tools in Witchcraft. Learn about the cauldron’s role in lore and mythology, its development through the ages, and old-world witchery. Discover how to choose, personalize, and care for your cauldron, and find unconventional ones already in your home. This entertaining book also features advice and spells from well-known writers, helping you delve into the endless possibilities for using a cauldron in your practice. - Get the Book!
*****
Join forces with IRN and dig deeper.
https://irn.bz/InsiderClub</t>
  </si>
  <si>
    <t>IvfqFh5N6eA</t>
  </si>
  <si>
    <t>https://youtu.be/wZiNy384QNE</t>
  </si>
  <si>
    <t>Eucharistic Miracles   5 Most Incredible Eucharistic Miracles in Our Lifetime</t>
  </si>
  <si>
    <t>Download the Podcast here:
https://inceptionradionetwork.com/eucharistic-miracles/
5 Most Incredible Eucharistic Miracles in Our Lifetime
Tuesday, September 6th, 2017 at 9 pm EDT, Kevin Cook of The Kevin Cook Show along with co-host Heidi Hollis cover five incredible Eucharistic Miracles that have mesmerized scientific scholars in our lifetime. 
These As Catholics, we believe that the bread and wine used in the Mass become the body and blood of Christ. It’s a bold claim, especially considering it still looks, feels, smells and tastes just like bread and wine.
What are Eucharistic Miracles?
In Christianity, a Eucharistic miracle is any miracle involving the Eucharist. In the Roman Catholic, Lutheran, Eastern Orthodox, Methodist, Anglican and Oriental Orthodox Churches, the fact that Christ is really made manifest in the Eucharist is correctly deemed a Eucharistic miracle; however, this is to be distinguished from extraordinary, often empirical, manifestations of God.
In general, reported Eucharistic miracles usually consist of unexplainable phenomenon such as consecrated Hosts visibly transforming into myocardium tissue, being preserved for extremely long stretches of time, surviving being thrown into fire, bleeding, or even sustaining people for decades. Verification of Eucharistic miracles often depends on the religious branch reporting the supposed miracle, but in the case of the Catholic Church, a special task-force[3] or commission investigates supposed Eucharistic miracles before deciding whether they are “worthy of belief.”
As with other miracles, such as Marian apparitions, belief in approved miracles is not mandated by the Catholic Church, but often serves to reassure believers of God’s presence or as the means to “send a message” to the population at large. Anglican Churches have also confirmed extraordinary Eucharistic miracles.[4] It is also not uncommon for religious authorities to allow secular sources to investigate, and verify, at least specifics (such as muscle type) of the supposed miracle.
**********************
Join Forces with IRN!
https://irn.bz/InsiderClub</t>
  </si>
  <si>
    <t>wZiNy384QNE</t>
  </si>
  <si>
    <t>2017 09 06</t>
  </si>
  <si>
    <t>https://youtu.be/gbduPg2MhtY</t>
  </si>
  <si>
    <t>Heather Giamboi &amp; Allen Feldman   Ancient Alien Spiritual Elders Secrets</t>
  </si>
  <si>
    <t>Download the Podcast here:
https://inceptionradionetwork.com/heather-giamboi-allen-feldman/
Ancient Alien Spiritual Elders Secrets of How to Master Soul Projection to Planes, Planets, Dimensions and Heavenly Universes
Monday, September 4th, 2017 at 6 pm EDT, Keith Anthony Blanchard of Center of Light Radio invites Heather GIamboi and Allen Feldman who have practiced an advanced form of Soul Projection for over 20 to 30 years. 
In this Interview they discuss a true ancient extraterrestrial past life and how ancient ET Spiritual Elders and Saints taught their students though a spiritual apprenticeship how to master intriguing galactic and spiritual soul projection to the planes, dimensions, planets, and heavenly universes to become God Aware Spiritual Masters themselves.
HEATHER GIAMBOI &amp; ALLEN FEDLMAN
Allen Feldman and Heather Giamboi are accomplished Soul Travelers with over fifty-three years of combined Out-of-Body experiences. What sets Heather and Allen apart from most Spiritual Authors and Teachers is that they emphasize the vast differences between the lower Heavens of near death experiences, duality, psychic phenomena, mind and matter with the vastly different indescribable higher Heavens, the brilliant white Spiritual Universes of the Pure Positive God Worlds where there is TOTAL AWARENESS and they are far beyond all duality, mind and emotion. Few know of these magnificent worlds!
They also teach the Ancient Science of Tuza (Soul) Travel which is much more advanced then Astral Projection, Meditation or Prayer. Allen and Heather have had Out-of-Body Travel experiences ranging from traveling throughout the Physical, Astral, Causal, Mental, Etheric and the various Pure Positive God Worlds including the Anami Lok. Heather and Allen are also Self and God Realized and have established themselves deep within the Heart of God (HURAY) while maintaining their physical bodies in order to serve here on Earth and the other lower planes of Matter, Energy, Time and Space.
Allen is also currently the Margatma, the Living VARDAN Master and head of VARDANKAR the Ancient Science of Out-Of-Body Tuza (Soul) Travel. The word VARDAN means Spirit. Heather is a VARDAN Master who works tirelessly to bring the teachings out to the public through her writings and work. Allen and Heather work with their students on the outer through the writing of books, study discourses and other works as well as on the Inner Planes or worlds during the dream state and waking life to teach how to visit these worlds! Allen and Heather write and speak about the subjects of Out-of-Body Travel, Self-Realization, Spiritual Experiences, God-Realization and various other related topics including Reincarnation, Karma, Spiritual Exercises, and the true purpose of why we are here in this world.
Allen and Heather work with the Ancient VARDAN Masters who have been kind enough to share with them and their readers their deep esoteric wisdom and experiences of the highest order. The secret knowledge of how to return back to the source of all of life, the HURAY or God far above the lower psychic worlds.</t>
  </si>
  <si>
    <t>gbduPg2MhtY</t>
  </si>
  <si>
    <t>2017 08 31</t>
  </si>
  <si>
    <t>https://youtu.be/jsbQKIgtRyI</t>
  </si>
  <si>
    <t>Dr. Simeon Hein   Black Swan GHOSTS  Why UFO Witnesses are Dismissed by the Media</t>
  </si>
  <si>
    <t>Black Swan GHOSTS: Why witnesses to the Unexplained are Harassed and Dismissed by our Media, our Government, and our Culture
±±±±±±±±±±±±±±±±±±±±±±
Join Supernatural Girlz host Patricia Baker and co-host PK for a leading edge show with sociologist Simeon Hein, PhD.
Why are paranormal experiencers treated so badly in our current culture? 
What is the reason for keeping the paranormal a secret? 
Dr. Hein shares stories of encounters with the unknown by highly credible witnesses and the reasons they seek anonymity. 
Why does our media treat the witnesses with such animosity and disdain?
Why does our own government perform surveillance on them?
 And most importantly what must we do as a society to have the paranormal achieve its rightful place as NORMAL?
±±±±±±±±±±±±±±±
DR. SIMEON HEIN
Dr. Simeon Hein is the director of the non-profit Institute for Resonance in Boulder, Colorado. The Institute is devoted to the study of subtle-energy sciences including remote viewing, crop circles and related subjects. 
Dr. Hein has a Ph.D. in sociology and has previously taught research methodology at Washington State University. Dr. Hein first learned remote viewing in 1996 and subsequently became involved in crop circle research. He believes that all crop circles, regardless of their origin, create energetic effects by virtue of their shape and the subtle interaction between humans, plants, and sacred geometry. In addition to assisting with Institute for Resonance crop circle tours he continues to offer online remote viewing classes. 
Simeon's most recent book is "Black Swan Ghosts: a Sociologist Encounters Witnesses to Unexplained Aerial Craft, Their Occupants, and Other Elements of the Multiverse."
±±±±±±±±±±±±±±±±±±±±±±±±±±±±±±±±±±±±±±±±±±±±±±±±
Black Swan Ghosts: A sociologist encounters witnesses to unexplained aerial craft, their occupants, and other elements of the multiverse
What happens when you come into contact with a phenomenon so controversial it can destroy your career?
Black Swan Ghosts is an investigation into how our society treats witnesses to unexplained events, unidentified aerial objects, and mysterious beings. It’s a topic that I once dismissed as being weird, fringe, and kind of crazy. Something I’d avoid.  - Get the Book:  http://a.co/7HYT3V5
*****
Join forces with IRN and dig deeper.
https://irn.bz/InsiderClub</t>
  </si>
  <si>
    <t>jsbQKIgtRyI</t>
  </si>
  <si>
    <t>2017 08 24</t>
  </si>
  <si>
    <t>https://youtu.be/1p0XHMTbj3o</t>
  </si>
  <si>
    <t>Betty Andreasson Luca &amp; Bob Luca   A Lifting of the Veil</t>
  </si>
  <si>
    <t>The Andreasson Affair Continues with a NEW book: A Lifting of the Veil
Wednesday, August 23rd, 2017, join Supernatural Girlz host Patricia Baker and co-host PK for a ground-breaking show with Betty Andreasson Luca and Bob Luca. This is their FIRST interview about their personal lives and experiences with the UFO phenomena all documented in their NEW book, A Lifting of the Veil.
Their highly documented UFO abduction case, The Andreasson Affair, was a NY Times Bestseller in 1980. Now Betty and Bob have a new book available that tells their continuing story.
Government harassment, paranormal experiences with ETs, black unmarked helicopters and even the infamous Men in Black. A Lifting of the Veil tells the rest of this very personal and harrowing story bringing us up to the present day. What was it in this couples' lives that made them the target of decades of government surveillance?
Don't miss this show!!!
BETTY ANDREASSON LUCA &amp; BOB LUCA
Betty Andreasson Luca is a devout Christian. During her abduction, she was taken before a being of intense light and love called "the One." This description of this being is remarkably similar to descriptions of the so-called "Being of Light" encountered in near-death experiences. Her first abduction occurred during her childhood and culminated with an abduction experience that involved her whole family. Led by a number of teams of highly-credentialed investigators, her experience is one of the most thoroughly investigated cases ever reported in the annals of hypnotherapy.
Bob Luca was told by the Elders, "You do not die...While his wife experienced the Alien beings firsthand, Bob endured the government's harassment and extreme invasion into their private lives. FBI agents visited Bob's place of employment to question co-workers on his whereabouts. The couple also suspected that their phones were being tappedand often they found themselves being followed by vehicles with un-issued license plates.
A Lifting of the Veil
by Betty Andreasson Luca &amp; Bob Luca
The true life story of two individuals that were brought together by the UFO phenomena. This life long journey began in 1945 long before Bob &amp; Betty met. Little did either of them know they would be introduced to each other and ultimately Married because of UFO experiences they had in 1967, again years before they met. This marriage and their UFO related experiences led to harassment by both the Military and Government agencies for years. - Get the Book! http://a.co/fcdcZTC
*****
Join forces with IRN and dig deeper.
https://irn.bz/InsiderClub</t>
  </si>
  <si>
    <t>1p0XHMTbj3o</t>
  </si>
  <si>
    <t>2017 08 23</t>
  </si>
  <si>
    <t>https://youtu.be/UR4LaztTCME</t>
  </si>
  <si>
    <t xml:space="preserve">Brian J. Allan   What Secrets are the Knights Templar and Freemasons Hiding in Rosslyn Chapel </t>
  </si>
  <si>
    <t>Download the Podcast here:
https://inceptionradionetwork.com/brian-j-allan-rosslyn-chapel/
What Secrets are the Knights Templar and Freemasons Hiding in Rosslyn Chapel?
Thursday, August 17th , 2017 at 10:30 pm EDT, the resolute seeker of truth, René Barnett of NightVision Radio invites researcher and editor of Phenomena magazine Brian J. Allan to reveal the Knights Templar and Freemason secrets of Rosslyn Chapel and so much more.
BRIAN J. ALLAN
Brian J Allan, was born in Scotland in 1944 and has had a lifelong fascination with the weird paradoxes of the occult and supernatural.. He is married with two children and five grandchildren. He and his wife run Paranormal Encounters Group.
Brian Allan is a co-founder of P.E.G (Paranormal Encounters Group) which in addition to conducting investigations, is a self-help group designed to provide a safe and sympathetic environment for people who have suffered emotional trauma or been otherwise affected by their experiences. PEG has access to trained counsellors and mediums. Additionally, they are the Scottish representatives for Strange Phenomena Investigations (SPI UK) (Scotland). –This text refers to an out of print or unavailable edition of this title.
Hidden Treasures of the Knights Templar: Secrets of Rennes-Les-Chateau, Rosslyn Chapel, Oak Island and the Masonic Order
SECRETS OF THE KNIGHTS TEMPLAR AND FREEMASONS REVEALED FOR THE FIRST TIME!
The hidden treasures of the Knights Templars cannot be estimated in terms that are realistic or that we could readily understand.
Today, we speak in terms of the Rockefeller Dynasty, the Rothschild banking family, Goldman Sachs, the Clinton Foundation . . . but, even if you merged all the vast wealth of these and many more conglomerates, you would get nowhere near the vast fortune of the Knights Templars.</t>
  </si>
  <si>
    <t>UR4LaztTCME</t>
  </si>
  <si>
    <t>https://youtu.be/p-Mp8lJzLYA</t>
  </si>
  <si>
    <t>Paul   Truth Proof of UFO Activity, Missing People, and Alien Big Cats</t>
  </si>
  <si>
    <t>Download the Podcast here:
https://inceptionradionetwork.com/paul-sinclair-truth-proof/
Truth Proof of UFO Activity, Missing People, and Alien Big Cats
Friday, August 18th, 2017 at 11 pm EDT, Paraversal Universe Radio’s au courant couple of the para-weird, Kevin and Jennifer Malek as they talk Ufologist, Paralogian, and Author of Truth Proof Paul Sinclair about his collection of first-hand accounts and recollections of local UFO activity, missing people, alien big cats, missing aircraft and other anomalous phenomena..
PAUL SINCLAIR
Paul Sinclair lives on the North East coast of Yorkshire with his wife and family &amp; has been investigating hundreds of strange phenomena in the area since 2002.
His 2016 book ‘Truth-Proof’ contains first-hand accounts of local UFO activity, missing people, alien big cats, missing aircraft &amp; other anomalous phenomena.
Paul is the most thorough investigator who is known for his credibility and confidentiality &amp; ‘Truth-Proof’ showcases the strange truths that surround him every day – from the ‘intelligent’ lightforms seen locally on land &amp; out to sea – to reports of strange creatures, including small humanoids stalking farmland, giant cats on the Yorkshire Wolds and even werewolves !
Truth-Proof: The Truth That Leaves No Proof
UK Author and researcher Paul Sinclair lives in the seaside town of Bridlington, on the North East coast of Yorkshire, with his wife and family. He has been investigating strange phenomena in the area since 2002.
The coastal area around Bridlington has a deep history of folklore, strange sightings and mysterious disappearances and Paul is in the middle of it all.
Listen to this interview &amp; catch up on all the other shows by joining our IRN Insider program! - https://irn.bz/InsiderClub</t>
  </si>
  <si>
    <t>p-Mp8lJzLYA</t>
  </si>
  <si>
    <t>https://youtu.be/tNgoonUchOc</t>
  </si>
  <si>
    <t>The Birthday Cake Incident</t>
  </si>
  <si>
    <t>Download the Podcast here:
https://inceptionradionetwork.com/birthday-cake-incident/
What Really Happened at this Birthday Cake Incident?
Saturday, July 29th, 2017 at 9 pm EDT, Mack Maloney, Juan-Juan of Mack Maloney’s Military X-Files talk to Dr Bruce Maccabee about his new book, “Three Minutes in June,” which describes Kenneth Arnold’s famous 1947 “Flying Saucer” sighting. 
Switchblade Steve Ward reports of a UFO landing at Mitchell Air Force Base in New York. Rob Beckhusen on the Nazis’ secret flying-wing bomber. The gang mourns the death of Haruo Nakajima, the first actor to portray Godzilla. Juan-Juan buys Tom Brady a birthday cake
Listen to this interview &amp; catch up on all the other shows by joining our IRN Insider program! - https://irn/bz/InsiderClub</t>
  </si>
  <si>
    <t>tNgoonUchOc</t>
  </si>
  <si>
    <t>https://youtu.be/oKwkbyWHq0Y</t>
  </si>
  <si>
    <t>The Fox Sisters  Ghostly Connections, Spiritualism and A Dead Body</t>
  </si>
  <si>
    <t>Download the Podcast here:
https://inceptionradionetwork.com/fox-sisters/
The Fox Sisters: Ghostly Connections, Spiritualism and A Dead Body
Saturday, August 19th, 2017 at 11 pm EDT, Paranormal Now’s host Alan B. Smith invites Carole Carle to share with us the extremely well documented but little discussed real life story of the Fox Sisters and their ghostly experiences during the mid to late 1800s. Spiritualism was on the rise, and so was feminism: and the Fox Sisters found themselves caught up in a world that wanted to believe they could commune with the dead but, as was often the case being women, doubted their integrity. Until a body was found in the walls of their home that is.
The story and events continued over many years and Carole Carle now brings to light the whole spooky and otherworldly story. Carole discusses her research into the Hydesville Rappings as she and her husband develop and write a musical based on these true events.
CAROLE CARLE
Carole Carle is the host of UFO Headline News and guest-host on EPIC Voyages Radio.
Carole Carle is the oldest daughter of Walter R. Carle and Louise Carle. Carole’s birth was actually announced in The Hollywood Reporter as her father was then a news director and television news broadcaster in that city. Her mother sang live on the radio and was also a “disc jockey” back in the day.
In Grand Rapids, Michigan where the family moved when she was a child, Carole began doing musical theatre in high school and community theatre followed. Eventually the family moved back to L.A. where Carole found professional work and joined Actors Equity Association (the stage actors union) and the Screen Actors Guild.
Fascinated with all things paranormal since age 12, Carole could constantly be found lugging home the latest books from the library on ufo’s, spirits or Charles Fortean phenomena. For the past decade Carole’s research has centered on the Fox Sisters and the roots of American Spiritualism. Currently, she and her composer husband are in the later stages of completing a musical based on the Hydesville Rappings.
Who are the Fox Sisters?
The Fox sisters were three sisters from New York who played an important role in the creation of Spiritualism: Leah (1831–1890), Margaret (also called Maggie) (1833–1893) and Kate (also called Catherine) Fox (1837–1892). The two younger sisters used “rappings” to convince their much older sister and others that they were communicating with spirits.
Alan’s Paranormal Cabin
Stories For The Soul
I can be creeped out, but it’s not usual for me to be seriously spooked. No matter the subject matter. I tend to be one of those people that when they hear a bump in the night I have to face it. If I don’t, then yes, fear will bubble up pretty good – especially when I was a child. But, again, no matter the spookiest of experiences, I become more curious than fearful. Some strange sound in my home in the middle of the night means I must investigate because it’s the not knowing that is scariest to me. Though someone close to me has severely disagreed with my thinking on occasion!
What is fascinating about the Fox Sister’s story is that when reading or chatting about it, it feels like entering a film that combines the story of a haunting and the metaphysical tale of a spiritual sojourn.</t>
  </si>
  <si>
    <t>oKwkbyWHq0Y</t>
  </si>
  <si>
    <t>2017 08 18</t>
  </si>
  <si>
    <t>https://youtu.be/Gl1CJrQmiQw</t>
  </si>
  <si>
    <t>UFO Headline News Wednesday August 16th, 2017</t>
  </si>
  <si>
    <t>Get the rest of the links here:
https://inceptionradionetwork.com/ufo-headline-news-08-16-17/
Here is the UFO Headline News for Wednesday August 16th, 2017
Headline #1: Constellation Cepheus Looks Like a House
Synopsis: Tonight, see if you can find the constellation Cepheus, which represents a King. This constellation is faint, but its distinctive shape makes it easy to locate if you look in the north on August and September evenings. At nightfall Cepheus appears to the upper right of Polaris, the North Star. Then this constellation rotates around Polaris in a counter-clockwise direction during the night. It swings high over Polaris after midnight, and then sweeps to the left side of Polaris around dawn. Cepheus resembles the stick house we all drew as children – and that children today still draw – with a square for the base and a triangle for the roof. In the case of Cepheus, the tip of the roof (a star known as Gamma Cephei, or Errai) points generally northward.
Headline #2: SpaceX Successfully Launches and Recovers Falcon 9 For CRS-12
Synopsis: SpaceX has successfully launched yet another rocket, this one carrying a Dragon capsule loaded with over 6,400 pounds of cargo destined for the International Space Station. That makes an even dozen for ISS resupply missions launched by SpaceX under contract to NASA, and this is the most significant thus far in terms of potential scientific impact. CRS-12’s payload was over 75 percent committed to hauling equipment and material for experiments and scientific research, which is more than on any other previous mission.
Headline #3:  A Tasty Treat Is On It’s Way To Astronauts Aboard The ISS
Synopsis: Astronauts aboard the International Space Station (ISS) are about to take delivery of goods from a Dragon capsule following another successful rocket launch by SpaceX at the Kennedy Space Center in Florida on Monday. This particular 6,400-pound delivery contains a bundle of science experiments that include a number of live mice. But the astronauts probably have their mind set on something else that’s been packed inside the capsule. Something cold, sweet, and really rather tasty. Something they don’t get much of in space. We’re talking ice cream!
Headline #4: UFO 1930 — An Alabama Family Account/Cheryl Costa
Synopsis: During the four years I’ve been writing this blog, I’ve noted that some UFO sighting sighting accounts seem to be handed down within families like family heirlooms. A particular 1930 account caught my eye because of its heritage aspect. The UFO sighting account happened in the town of Waterloo, Ala., in Lauderdale County in late fall of 1930. First, some background: Lauderdale County was named in honor of Colonel James Lauderdale, of Tennessee. Lauderdale County is located in the Northwestern corner of Alabama, which borders Tennessee to the north and Mississippi to the west. According to the census the county has an ancestral mix mostly rooted from all over the British Isles and, of course, Africa.
Headline #5: UFO Sighting in Erie, Pennsylvania
Synopsis: It was in 1975: the beginning of November–a Thursday night, (a school night) and I was settling down to watch “Barney Miller”, a sitcom; we had a large bay window in our front room and I was distracted by what looked to me like headlights shining through the bay window, and I thought to myself ‘Who would be on the gas line trail this time of night?’ ( it was a popular 4 wheeler trail and snowmobile trail) however there wasn’t any snow on the ground, so I got up to see what was going on…
Headline #6: Russian Cosmonauts And Generals Confirm: UFOs Are Real — Part II
Synopsis: ‘If we are speaking about my military capacity, it was in the 1980s when I happened to be serving not in a regular unit, but in the central staff. Work in the central staff entails close links with the units in the field and a large amount of travelling. There were many reports from unit level regarding a large number of observations of unexplained phenomena. You should bear in mind t</t>
  </si>
  <si>
    <t>Gl1CJrQmiQw</t>
  </si>
  <si>
    <t>https://youtu.be/Ia45Ymq08i0</t>
  </si>
  <si>
    <t>UFO Headline News Monday August 14th, 2017</t>
  </si>
  <si>
    <t>Get the rest of the links here:
https://inceptionradionetwork.com/ufo-headline-news-08-14-17/
Here is the UFO Headline News for Monday August 14th, 2017
Headline #1: Ophiuchus Is Part of The Zodiac, Too
Synopsis: Tonight, look for the faint constellation Ophiuchus the Serpent Bearer. It appears in the south to southwest sky on August and September evenings, above the bright ruddy star Antares, the brightest in the constellation Scorpius the Scorpion. Note the planet Saturn in the vicinity of Antares, somewhat brighter than Scorpius’ brightest star. This golden-colored planet shines in front of the constellation Ophiuchus at present and will continue to do for several more months.
Headline #2: Why The Total Solar Eclipse Arrives From The West
Synopsis: Every day, the same routine. The sun rises in the east. Breakfast. Off to work. Work. Home from work. Dinner. The sun sets in the west. Repeat. It’s a pattern familiar to everyone on Earth. For countless generations, we’ve relied on the regular cycles of the heavens to help demarcate our days. But a total solar eclipse, like the big one coming to the continental United States on Aug. 21, will break the routine. In addition to the moon completely covering the face of the sun — which, let’s admit, is already pretty spectacular — the event will move in an unfamiliar and possibly disquieting direction: from west to east.
Headline #3: SpaceX To Send Supercomputer Into Space
Synopsis: SpaceX Technologies, an aerospace firm founded and led by Tesla founder and CEO Elon Musk, is set to launch a supercomputer into space Monday as part of a resupply mission for NASA to the International Space Station (ISS). The computer was built by Hewlett Packard Enterprise Co. (HPE) and has been dubbed the “Spaceborne Computer.” The launch is part of a year-long experiment by NASA and Hewlett Packard to determine whether what is basically an off-the-shelf high-performance computer can survive the rigors of space for a full year. Coincidentally, a year is about the amount of time it would take a manned spacecraft to reach Mars.
Headline #4: NASA To Wake Up New Horizons Spacecraft:Voyage Into Mysterious ‘Third Zone’
Synopsis: NASA is set to wake up its New Horizons spacecraft next month following a five month hibernation, ahead of a journey deeper into one of the most mysterious regions of the Solar System. New Horizons, which captured incredible images of Pluto in July 2015, was powered down in April to conserve energy as it travelled through the Kuiper Belt, a vast region of icy debris which encircles the Sun and planets, also known as The Third Zone. On September 11, the spacecraft will awaken for its 16 month journey to MU69, an ancient object which is thought to be one of the early building blocks of the Solar System.
Headline #5: Intelligent Life In The Universe Might Already Be Extinct
Synopsis: Intelligent life goes extinct shortly after becoming technologically advanced and that’s why we haven’t been able to connect with any alien species, one scientist is arguing. At the center of his assertion is the mediocrity principle, which is popular among astronomers and dictates that there is nothing special about our species, our planet or our solar system — that everything that went into the evolution of human life on Earth could have happened in other places as well. It thus also dictates that the state in which we find ourselves is completely typical and can be generally applied to the rest of the universe. University of Arkansas professor Daniel Whitmire is suggesting that if we go by this principle, it stands to reason that any technological species would ind themselves in a similar situation to humans on Earth: “that they are both the first such species to evolve on their planet and also that they are early in their potential technological evolution,” according to his paper in the International Journal of Astrobiology.
Headline #6: UFO Sighting in Clare, Michigan
Synopsis: August 1st, 2017–was watching the International Space S</t>
  </si>
  <si>
    <t>Ia45Ymq08i0</t>
  </si>
  <si>
    <t>https://youtu.be/1w6RJ1Zf-q8</t>
  </si>
  <si>
    <t>UFO Headline News Tuesday August 15th, 2017</t>
  </si>
  <si>
    <t>Get the rest of the links here:
https://inceptionradionetwork.com/ufo-headline-news-08-15-17/
Here is the UFO Headline News for Tuesday August 15th, 2017
Headline #1: Moon To Cover Star Aldebaran
Synopsis: In the predawn hours – people around the world will see the moon shining quite close to Aldebaran, brightest star in the constellation Taurus the Bull. You’ll also see the constellation Orion the Hunter near the eastern horizon shortly before dawn’s first light. The moon will be there to show you Aldebaran this week, but note that Orion’s Belt points this star. That’s how you can find it, after the moon has left this part of the sky. 
Headline #2: Big Asteroid To Sweep Close September 1st
Synopsis: The next attraction coming up in our skies after the spectacular total solar eclipse of August 21 might be an asteroid big enough to be seen in small telescopes, and maybe even in binoculars, as a small, very slow-moving “star.” Asteroid 1981 ET3 – also known as 3122 Florence – is a huge space rock at least 2.7 miles (4.35 km) in diameter. Asteroid 3122 Florence will safely pass by our planet on September 1, 2017 at over 18 times the Earth-moon distance. The asteroid will not be visible to the unaided eye. It will, however, become visible in small amateur telescopes by late August, in the course of what will become the closest encounter to Earth by this asteroid since 1890.
Headline #3: Space Station Crew To Get Three Shots At Solar Eclipse
Synopsis: The Crew of the International Space Station will enjoy multiple views of the Aug. 21 solar eclipse during three successive orbits, giving the astronauts a unique opportunity to take in the celestial show from 250 miles up as the moon’s shadow races across from the Pacific Ocean and the continental United States before moving out over the Atlantic. “Because we’re going around the Earth every 90 minutes, about the time it takes the sun to cross the U.S., we’ll get to see it three times,” Randy Bresnik said Friday during a NASA Facebook session. “The first time will be just off the West Coast, we’ll actually cross the path of the sun, and we’ll have (a partial) eclipse looking up from the space station.”
Headline #4: UFO Sighting in Bristol, England, United Kingdom
Synopsis: I was looking around for an object in a family member’s home and he saw this UFO speeding past outside the window–so he rushed to get his phone and snapped the 2 pictures attached to the post; I noticed the object when it’s bright light caught my eye–the object was flying at a medium to high pace across the sky.
Headline #5: UFO Sighting in Glasgow, Scotland
Synopsis: At 12:40 a.m. I went out to my balcony to have a final cigarette before bed; it was a clear cloudless night and as I looked at the sky I noticed what I initially thought was a plane–I realised that it was moving but hovering in the same place–it was then that I also realized there was no sound whatsoever coming from it; this made me look at it more closely as I wasn’t sure what this was;  and this is when I could see that it actually consisted of four lights forming the shape of a diamond.
Headline #6: UFO Sighting in O’Fallon, Missouri
Synopsis: I put out my dogs at around 9:30 p.m. and if the night is clear I look up at the evening sky; my attention was drawn to a white flash of light to my right–at first I thought it might have been a blinking star, airplane lights or helicopter–it was none of these; I kept focus on the spot in the sky where I thought I saw the light and around 10 seconds later it flashed again; best description I can give is: it was like someone turning on a flashlight in the sky, then turning it off.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</si>
  <si>
    <t>1w6RJ1Zf-q8</t>
  </si>
  <si>
    <t>https://youtu.be/nstZknl4cIA</t>
  </si>
  <si>
    <t>UFO Themed Birthday Party Bash!</t>
  </si>
  <si>
    <t>Download the Podcast here:
https://inceptionradionetwork.com/ufo-birthday-party-bash/
UFO Themed Birthday Party Bash!
Wednesday, August 17th, 2017 at 11 pm EDT, the genial prolocutor and voice of California MUFON Radio, Lorien Fenton loosens up the show with a fun-filled 2-hour presentation of personal UFO stories, the movement for disclosure, and birthday wishes for all Leos.
UFO Themed Birthday Party
Lorien is looking forward to hosting a Birthday Party (and “Catio” Fund Raiser) on August 19th, 2017 in Petaluma, California.
Listen to this interview &amp; catch up on all the other shows by joining our IRN Insider program! - https://irn.bz/InsiderClub</t>
  </si>
  <si>
    <t>nstZknl4cIA</t>
  </si>
  <si>
    <t>2017 08 16</t>
  </si>
  <si>
    <t>https://youtu.be/CcKYFd6D80M</t>
  </si>
  <si>
    <t>Dr. Azra Bertrand   Womb Awakening  Initiatory Wisdom from the Creatrix of All Life</t>
  </si>
  <si>
    <t>Womb Awakening
Monday, August 14th, 2017, Keith Anthony Blanchard of Center of Light Radio returns with Dr. Azra Bertrand, M.D. to share his view how we can view the holographic blueprint of the Womb of Creation, our spiritual Womb.
A paradigm-shattering new science of the sacred feminine is being birthed. Menstrual stem cells, telepathy, the mother consciousness of the cerebellum, epigenetics of love, Akashic memory, quantum coherence fields of sacred relationship … Our bodies, and the world of physical matter, contain the deepest magic – and this is now being proven by modern science. Come learn about this beautiful new world of possibility, as explored in the new “Womb Awakening” book.
AZRA BERTRAND
Azra Bertrand, MD is founder and director of The Fountain of Life Grail Mystery School, and co-author of the groundbreaking new book “Womb Awakening: Initiatory Wisdom from the Creatrix of All Life” along with his wife Seren Bertrand. The Womb Awakening book has been described by New York Times bestselling authors as a “masterwork of beauty, power and mystical truth”, a “mystery school in a book” and a “magical sacred feminine transmission.”
Azra graduated from Duke University School of Medicine, and has been a pioneering doctor, alchemical scientist, and spiritual guide for 20 years. He is an evolutionary enchanter, dedicated to helping women awaken their Womb Power and to assisting the rebirth of the masculine into his true gifts, uniting them both in Sacred Union. Immersed in the study and shamanic practice of Womb Consciousness, he draws on rich veins of wisdom from many traditions, and has assisted over 25,000 people to heal on a physical, emotional and spiritual level.
Womb Awakening: Initiatory Wisdom from the Creatrix of All Life
Rediscover the lost ancient mystery teachings of the Cosmic Womb
• Explains how each of us has a holographic blueprint of the Womb of Creation, our spiritual Womb
• Offers practices to help awaken your spiritual Womb, experience the Womb of God within, and activate the Womb’s sacred magic of creation and manifestation
• Looks at the power of the moon and its connection to sacred Womb Consciousness
• Explores how the lost Womb mystery teachings were encoded in folk and fairy tales, the legends of the Holy Grail, and the traditions of Mary Magdalene and Sophia
• Includes access to three guided Womb Awakening audio journeys
6559
The Ancients lived by a feminine cosmology of creation, where everything was birthed and dissolved through a sacred universal Womb. Within each of us, whether female or male, lies a holographic blueprint of this Womb of Creation, connecting us to the Web of Life. By awakening your spiritual Womb, the holy of holies within the temple of your body, you can reconnect to the transformative energy of Womb Consciousness and reclaim your sacred powers of creation and love.
Drawing on mythical and spiritual traditions from almost every culture, Dr. Azra and Seren Bertrand reconstruct the moon-based feminine mystery teachings of a lost global Womb religion, tracing the tradition all the way back to the Neanderthals and beyond. They explore how these teachings were encoded in the symbolism of folk and fairy tales; the legends of the Holy Grail; the traditions of Mary Magdalene and Sophia; the maiden, queen, and crone archetypes; and the teachings of alchemy and the chakras. They show how sages and shamans across the globe all secretly spoke of the Cosmic Womb and the sacred creative powers of Moon Blood. The authors look at the power of the Moon and its connection to sacred Womb Consciousness, offering meditations and practices to help awaken your spiritual Womb and activate its sacred magic of creation and manifestation. They explain how to activate the energetic gateways of the Womb and merge the heart and Womb to make sexual union the highest sacrament of love. Access is also provided to 3 audio journeys.
Revealing how we must reconnect with the Divine Feminine to rebirth the Divine Masculine and restore balance to our world, they show how, as we reawaken the powerful ancient path of the Womb Mysteries, we help return our world to harmony with the wild, untamed creative flows and cyclical rhythms of the cosmos. - Get the Book! - http://a.co/crphZNd
*******************
Join forces with IRN and dig deeper.
https://irn.bz/InsiderClub</t>
  </si>
  <si>
    <t>CcKYFd6D80M</t>
  </si>
  <si>
    <t>2017 08 14</t>
  </si>
  <si>
    <t>https://youtu.be/VlKWZ5NmYRA</t>
  </si>
  <si>
    <t>UFO Headline News Weekend of Saturday August 12thSunday August 13th, 2017</t>
  </si>
  <si>
    <t>Get the rest of the links here:
https://inceptionradionetwork.com/ufo-headline-news-08-12-17/
Here is the UFO Headline News for The Weekend of Saturday 
August 12th and Sunday August 13th, 2017
Headline #1: Star-Hop To The Perseid Meteor Radiant
Synopsis: The peak of the annual Perseid meteor shower is happening this weekend. Maybe you’ve already seen a Perseid or two streaking across the summer sky. If not, try looking late at night on August 12, hopefully before moonrise. More meteors should be flying closer to dawn on August 13, but then the moon’s light will be interfering. Do try to minimize the moon to optimize the Perseid meteor shower. All in all, this should be a decent night to watch for meteors! Be sure to avoid city lights. While out there peering into dark skies, try looking for the Perseid’s radiant point. You don’t need to find the radiant to enjoy the meteors, but it’s fun to find, and, in this case, relatively easy.
Headline #2: Total Solar Eclipse: New Mexico’s Chaco Canyon Rock Art Shows Ancient Eclipse
Synopsis: It turns out that nearly 1,000 years ago our ancestors were just as keen to share news about a solar eclipse, but in the absence of smartphones or computers they used more primitive means to depict the stunning solar event: rock art. Researchers believe they have discovered a rock carving in New Mexico’s Chaco Canyon that represents a total eclipse that occurred more than 900 years ago. The engraving, known as a petroglyph, shows a circle with curved, intricate swirling emissions issuing from it. Around the circle, believed to depict the sun, human figures can be seen in different positions and engaged in different activities. University of Colorado Boulder Professor J. McKim Malville has said the circle shown in the rock art represents the sun’s outer atmosphere, known as its corona, with the tangled, looped protrusions on its edges dating it to a total eclipse that occurred in the region on July 11, 1097.
Headline #3: Colleagues Offer Tribute To One-Of-A-Kind North Texas Author Jim Marrs
Synopsis: “When I met Jim Marrs for the first time he agreed to talk about one of his favorite subjects. ‘Yeah, think it happened,’ he said on the 120th anniversary of the alien incident of 1897 in the North Texas town of Aurora. It’s the infamous tale of an alien spaceship that allegedly crashed in the town north of Fort Worth and whose occupant was given a “good Christian burial” in the town cemetery.  Decades later Jim Marrs and a colleague took a metal detector to the grave and found readings for possible metal fragments. But the next day the readings disappeared. ‘My colleague said “I think it was the government and I said, I think you’re right,” Marrs said with a laugh.
Headline #4: Meet The New Heavyweight Champion of Dinosaurs: Patagotitan
Synopsis: Washington (AP) — A study proclaims a newly named species the heavyweight champion of all dinosaurs, making the scary Tyrannosaurus rex look like a munchkin. At 76 tons (69 metric tons), the plant-eating behemoth was as heavy as a space shuttle. The dinosaur’s fossils were found in southern Argentina in 2012. Researchers who examined and dated them said the long-necked creature was the biggest of a group of large dinosaurs called titanosaurs. “There was one small part of the family that went crazy on size,” said Diego Pol of the Egidio Feruglio paleontology museum in Argentina, co-author of the study published Tuesday in the journal Proceedings of the Royal Society B.
Headline #5: South Carolina Warns Citizens of ‘Lizard Man’ Sightings During Solar Eclipse
Synopsis: The South Carolina Emergency Management Division (SCEMD) is warning citizens in several of its counties to be vigilant of paranormal activity associated with the upcoming total solar eclipse. Considering that the eclipse is a space event, you might think the warning is simply an amusing alert to keep an eye out for UFOs, but that’s really not the cast. SCEMD is being quite specific about its advice, and it’s asking citizens to be wa</t>
  </si>
  <si>
    <t>VlKWZ5NmYRA</t>
  </si>
  <si>
    <t>https://youtu.be/le3oxQxJy_I</t>
  </si>
  <si>
    <t>Bruce Gernon &amp; Rob MacGregor   The Answer to The Bermuda Triangle</t>
  </si>
  <si>
    <t>Download the Podcast here:
https://inceptionradionetwork.com/bruce-gernon-rob-macgregor/
The Answer to The Bermuda Triangle
Saturday, August 12th, 2017 at 11 pm EDT, Paranormal Now’s host Alan B. Smith as we time slip with the authors of the book, Beyond The Bermuda Triangle: Beyond the Bermuda Triangle: True Encounters with Electronic Fog, Missing Aircraft, and Time Warps.
Pilot and author, Bruce Gernon and co-author Rob MacGregor take us on a journey through the Bermuda Triangle to share a first hand account of what it is like to be caught in the grip of the mysterious phenomenon that has been reported by pilots for many years. Bruce is convinced that the strange cloud formations seen, navigation controls going awry and shifts in time are all related to space time being warped by some unknown process of which they do have a working theory for.
BRUCE GERNON &amp; ROB MACGREGOR
Bruce Gernon is a certified seaplane flight instructor and a master captain with a Coast Guard license. He has appeared in 36 documentaries about the Bermuda Triangle in which he describes his space/time warp experience, often as the featured interviewee. Gernon coined the term “electronic fog.” He resides in Boynton Beach, Florida, with his wife, Lynn. His website is www.ElectronicFog.com.
Rob MacGregor has published 20 novels and 24 nonfiction books, including Indiana Jones and The Last Crusade, and coauthored The Fog with Bruce Gernon. An author of seven Indiana Jones novels, he has been on the New York Times Best Sellers list and won the Edgar Allan Poe Award for mystery writing for his novel Prophecy Rock. He and his wife, Trish, reside in Wellington, Florida.
Alan’s Paranormal Cabin
Electric Time Slip
Like many others, I have been fascinated with the Bermuda Triangle stories that have come to us over the years. But Bruce Gernon’s theory, along with co-author Rob MacGregor, that the paranormal experiences reported about the Bermuda Triangle are scientifically plausible as a space-time warp is most exciting!
Theoretical physicists have theorized that by using worm-holes or by warping space we could travel astronomical distances in a very short time. In fact, as of late, physicists seem to be much more open to the idea than in earlier times. The Alcubierre Drive, which was proposed by Mexican physicist Miguel Alcubierre in 1994, was the first time someone was able to concretely elucidate using math an actually way for humans to create a craft that could bend (warp) space around itself so that the craft could slip from one place in space to another without actually using thrust or moving. One far away location is essentially brought closer to the craft rather than the craft closer to it. Similar to the illustrations we’ve seen of our time travel is possible by bring two end points of a piece of paper together by folding the paper.
Bruce Gernon described his own portal experience like entering electric clouds. And that these clouds were sort of twisted creating what reminded him of what we might typically see shown in documentaries or movies like Star Wars: the stretching of light around the ship as the Millennium Falcon moves through hyperspace. Only in this case the distance is rather short relative to long distance space travel.
But it certainly does explain a loss of time or, in fact, airplanes skipping ahead of schedule and making a typically longer flight shorter and with less gas than is physically possible. And if this space warping portal(s) exists, we still can’t yet grasp what the total number of outcomes there can be upon entering. Some of the never found and completely missing airplanes over the years may have traveled far beyond a distance over the ocean, or perhaps beyond our linear perceived timeline and into sometime else.
True, this is speculation, but the large number of corroborating eyewitness reports, radio communication between air traffic control operators and radar reports we can’t help to be intrigued. Further, science can at least theorize how this is possible. I
Read the rest here: https://inceptionradionetwork.com/bruce-gernon-rob-macgregor/</t>
  </si>
  <si>
    <t>le3oxQxJy_I</t>
  </si>
  <si>
    <t>https://youtu.be/RH-zyA1mDOw</t>
  </si>
  <si>
    <t>MMMXF Meets NCIS   Real-Life Investigations into Unknown Mysteries</t>
  </si>
  <si>
    <t>Download the Podcast here:
https://inceptionradionetwork.com/mmmxf-meets-ncis/
Real-Life Investigations into Unknown Mysteries
Saturday, August 12th, 2017 at 9 pm EDT, Mack Maloney, Juan-Juan and Commander Cobra of Mack Maloney’s Military X-Files talk to Chris Ahr, a real-life investigator for the US Navy about his pirate-fighting activities and solving homicides within the military. Jim Harold on Black Eyed Children, Rob Beckhusen on anti-pirate weapons and Ukraine shipping tanks to The Congo. Special guests Willy Miranda and Susan McNeill Spuhler tease the upcoming New England UFO Conference.
What is the Mission of the NCIS?
The NCIS mission is to investigate and defeat criminal, terrorist, and foreign intelligence threats to the United States Navy and Marine Corps—ashore, afloat, and in cyberspace.
Listen to this interview &amp; catch up on all the other shows by joining our IRN Insider program! - https://irn.bz/InsiderClub</t>
  </si>
  <si>
    <t>RH-zyA1mDOw</t>
  </si>
  <si>
    <t>https://youtu.be/E9moKmRERno</t>
  </si>
  <si>
    <t>UFO Headline News Friday August 11th, 2017</t>
  </si>
  <si>
    <t>Get the rest of the links here:
https://inceptionradionetwork.com/ufo-headline-news-08-11-17/
Here is the UFO Headline News for Friday August 11th, 2017
Headline #1: Perseids To Peak This Weekend!
Synopsis: This weekend – August 11-12 and August 12-13, 2017 – are the peak nights of the 2017 Perseid meteor shower. Watch from late evening until dawn on both nights. The greatest number of meteors typically fall in the wee hours before dawn, and on a moonless night, you can often spot 50 or more meteors per hour. But this year is far from moon-free. In 2017, a bright waning gibbous moon lights up the sky after midnight. Still, the Perseids are well worth watching. A good percentage of these meteors should be bright enough to overcome moonlit glare. Plus, you can minimize the moon to maximize your enjoyment of the meteor shower. 
Headline #2: Solar Eclipse Facts From NASA Scientists
Synopsis: After months of waiting and planning, the solar eclipse is finally almost here! Maybe you’re one of the lucky ones traveling to catch a glimpse of the solar eclipse in action. Or perhaps you’re someone who has to sit this one out at work and wait for the next solar eclipse in 2024. Whatever the case, six NASA scientists took part in a Reddit “Ask Me Anything” (AMA) to answer all of your eclipse-related questions. Six scientists participated in the AMA: Noah Petro, a NASA post doc; Alexa Halford, a contractor at NASA Goddard; Mitzi Adams, a solar scientist for NASA’s Marshall Space Flight Center; Bill Cooke, head of NASA’s Meteoroid Environment Office; and Jay Herman and Guoyong Wen, both atmospheric scientists. They answered a variety of questions and stressed the importance of solar eclipse safety.
Headline #3: Scientists Discover Two Habitable Planets: “Optimal Targets For Interstellar Colonization”
Synopsis: Two potentially habitable “super-Earths” orbit a star just 12 light years away that is our nearest sun-like neighbour, scientists have discovered. The worlds at the edges of Tau Ceti’s “habitable zone” belong to a solar system of four rocky planets similar in size to Earth. British-led astronomers speculate that the system might be a potential candidate for future interstellar colonisation. But life on the new outposts may be far from peaceful. There is evidence of a massive debris disc circling the star, increasing the chances of the planets being pounded by asteroids and comets.
Headline #4: China Is Looking For Someone To Run The World’s Largest Telescope
Synopsis: China is offering a salary of about $1.2 million annually to run the biggest radio telescope in the world, located in a remote area of southern China. The telescope, called the Five hundred-meter Aperture Spherical Telescope (FAST), is almost twice the size of the nearest comparable facility in the world: the Arecibo radio telescope in Puerto Rico, which is operated by the U.S.
Headline #5: UFO Sighting in Jimena de la Frontera, Andalucia, Spain
Synopsis: Because the temperatures in Spain have been so hot, we have taken to sitting out on the roof terrace in the late evening to enjoy the coolness and look at the night sky; on Monday we were looking out at the bright full moon which was in the southern aspect of the sky–the lower horizon was fairly misty in the valleys coming up from the coast, so the moon was beautiful; because it was so bright, I was curious as to how many stars we would see when, looking up towards the northeast, my eye caught a bright flash of what could have been a star just uncovered by a cloud, then covered again–however, there was not a cloud in the sky.
Headline #6: UFO Sighting in S’illot/Majorca, Balearic Islands, Spain
Synopsis: I was on holiday in S’illot , Majorca and it was about 9:15 p.m. when I decided to go out on to our balcony to watch the sunset, so I went out and at about 9:20 p.m. I noticed a bright red light to the southeast and I lifted my head up to look at it properly–and 1-2 seconds later it vanished; so at first I thought “Oh, it’s a plane” when I first saw</t>
  </si>
  <si>
    <t>E9moKmRERno</t>
  </si>
  <si>
    <t>2017 08 12</t>
  </si>
  <si>
    <t>https://youtu.be/XozVoAPUUIk</t>
  </si>
  <si>
    <t>UFO Headline News Tuesday August 8th, 2017</t>
  </si>
  <si>
    <t>Get the rest of the links here:
https://inceptionradionetwork.com/ufo-headline-news-08-08-17/
Here is the UFO Headline News for Tuesday August 8th, 2017
Headline #1: This Week, Watch For A Morning Moon
Synopsis: Tonight – August 8, 2017 – the moon is in a waning gibbous phase. August 7 was the full moon, and a full moon rises at sunset. So the August 8 moon rises in the east within an hour after sunset. And it will rise later and later each evening, although not late enough to leave skies moon-free for the 2017 Perseid meteor shower, which peaks this week, on the mornings of August 12 and 13. However, you can catch the daytime moon over your western horizon after sunrise in the next few mornings. Woot!
Headline #2: Why No Eclipse Every Full and New Moon?
Synopsis: A lunar eclipse happens when the Earth, sun and moon align in space, with Earth in between the sun and moon. At such times, Earth’s shadow falls on the full moon, causing a lunar eclipse. A solar eclipse happens at the opposite phase of the moon – new moon – when the moon passes between the sun and Earth. Why aren’t there eclipses at every full and new moon? The moon takes about a month to orbit around the Earth. If the moon orbited in the same plane as the ecliptic – Earth’s orbital plane – we would have two eclipses every month. There’d be an eclipse of the moon at every full moon. And, two weeks later, there’d be an eclipse of the sun at new moon for a total of at least 24 eclipses every year.
Headline #3: Hubble Telescope Detects Stratosphere On Huge Alien Planet
Synopsis: A huge, superhot alien planet has a stratrosphere, like Earth does, a new study suggests. “This result is exciting because it shows that a common trait of most of the atmospheres in our solar system — a warm stratosphere — also can be found in exoplanet atmospheres,” study co-author Mark Marley, of NASA’s Ames Research Center in California’s Silicon Valley, said in a statement. “We can now compare processes in exoplanet atmospheres with the same processes that happen under different sets of conditions in our own solar system,” Marley added.
Headline #4: Nine-Year-Old Wants To Be NASA’s ‘Planetary Protection Officer’
Synopsis: A 9-year-old New Jersey boy who described himself as a “Guardian of the Galaxy” is hoping to add the real-life NASA title “Planetary Protection Officer” to his resume. NASA received an application for the position from fourth-grader Jack Davis, who asked to apply for the job. In a letter the agency posted online , Jack acknowledged his youth, but said that will make it easier for him to learn how to think like an alien. He said he has seen all the space and alien movies he can see, and he is great at video games. “My sister says I am an alien also,” Jack wrote in the hand-written letter dated August 3rd.
Headline #5: UFO Sighting in North Plainfield, New Jersey
Synopsis: I was watching tv in my living room–the balcony door was closed–I began to hear a faint roaring sound; the sound got louder and louder to the point that my cat was alarmed and looking for the source so I went out on my deck at about 1:50 to investigate; after looking at the highway, expecting a truck was making the racket, I look up at the sky and to my amazement, I see an extremely low plane, so I thought that must be the source, but the roar was easily 3x higher than any normal passenger plane that I have ever heard while the tv was on–in the 10 months I’ve lived here.
Headline #6: UFO Sighting in Schererville, Indiana
Synopsis: On Friday July 28th, 2017 at around 7:35p.m.. my girlfriend and I were driving northbound on Indianapolis Boulevard (U.S. 41) to fill up our propane tank for our 6 year-old daughter’s birthday party; while driving into a city called Schererville, I noticed a round, very bright light hovering high in the bright sky on the west side of the street; the light was so bright–I would describe it as a spotlight glaring right into my eyes–that it caught my attention in the bright blue sky and I told my girlfriend to l</t>
  </si>
  <si>
    <t>XozVoAPUUIk</t>
  </si>
  <si>
    <t>https://youtu.be/A77ib0UC1YU</t>
  </si>
  <si>
    <t>UFO Headline News Wednesday August 9th, 2017</t>
  </si>
  <si>
    <t>Get the rest of the links here:
https://inceptionradionetwork.com/ufo-headline-news-08-09-17/
Here is the UFO Headline News for Wednesday August 9th, 2017
Headline #1: Big Dipper to Polaris, Mizar, Alcor Tonight
Synopsis: Tonight, notice the two outer stars in the bowl of the Big Dipper – Dubhe and Merak. They always point to Polaris, the North Star. And Polaris is part of the Little Dipper. See these two famous star patterns tonight! To find the Dipper at this time of year, look toward the northwest in the evening. The Big Dipper consists of seven moderately-bright stars, so it’s often visible on a moonlit night or from a light-polluted city. If you have a dark night free of moonlight – like those coming up – you can see the eighth star of the Big Dipper. Look carefully at the second star from the end of the Dipper’s handle. With a dark sky and good eyesight, you’ll see that this star, Mizar, has a nearby companion, called Alcor.
Headline #2: ‘Slooh’ to Offer Free Live-Streaming of Outer Space
Synopsis: The online streaming service that specializes in outer space, Slooh, just announced that it will be offering free streaming of planetary objects and astronomical phenomena. Previously, to view objects in the sky through Slooh’s telescopes and streaming service, you had to sign up as a member on its website, which would run you $5 per month. Slooh operates a global network of telescopes, including multiple on Mount Teide of the Canary Islands and three in La Dehesa, Chile, two locations that have some of the best viewing conditions in the world. Slooh also partners with other observatories around the planet to livestream astronomy events through state-of-the-art telescopes. To watch Slooh’s livestreams, simply register for free on its website. You will be asked if you want to pay for a membership, but you can just click “Continue Exploring the Community” to gain access to the livestreams, blog posts, and images featured on Slooh.
Headline #3: UFO Sighting in Munich, Bavaria, Germany
Synopsis: A friend and me looking out of the windows, noticed four lights–they looked in best case as airplane warning lights from a big radio antenna which stands in the next nearer city–except they were all white–at the start of our sighting, only the third light, counted from above blinked constantly; an hour or so later, only the second light, counted from above, blinked constantly and we noticed no further movements or sounds.
Headline #4: UFO Sighting in Morrison, Colorado
Synopsis: We have just moved to Colorado and wanted to visit the Red Rocks area, so on the way to the Amphitheatre, I had the passenger-side window rolled down and I was taking pictures from my cell phone; I was taking random pictures of the mountains in the distance because I liked the way the clouds were hanging over the mountains–it wasn’t until we got home and I was looking through all of our pictures that I noticed a very bizarre-looking circular object in one of our pictures.
Headline #5: 1981-1991: Russian Cosmonauts and Generals Confirm: UFOs/Aliens Are Real   Part I
Synopsis: During his lecture at the International UFO Congress in Laughlin/NV on March 6, 2002, Michael Hesemann presented filmed interviews with four Soviet Cosmonauts and four high-ranking Soviet Generals. After he received numerous request for transcripts, here is the translation of their statements:  “Many cosmonauts have seen phenomena which are far beyond the experiences of earthmen. For ten years I never spoke on such things. The encounter you asked me about happened on May 5, 1981, at about 6 PM, during the Saljut Mission. At that time we were over the area of South Africa, moving towards the area of the Indian ocean. I just made some gymnastic exercises, when I saw in front of me, through a porthole, an object which I could not explain.”
Send Us a UFO News Tip!
Know of a possible UFO News story in your area, or have amazing photos and videos to share? Submit your tips to IRN! It’s easy… Simply send us an email to uhn@incepti</t>
  </si>
  <si>
    <t>A77ib0UC1YU</t>
  </si>
  <si>
    <t>https://youtu.be/1mPdMkK30oM</t>
  </si>
  <si>
    <t>UFO Headline News Monday August 7th, 2017</t>
  </si>
  <si>
    <t>Get the rest of the links here:
https://inceptionradionetwork.com/ufo-headline-news-08-07-17/
Here is the UFO Headline News for Monday August 7th, 2017
Headline #1: Partial Lunar Eclipse on August 7th-8th
Synopsis: Tonight – August 7, 2017 – just two weeks before the much-anticipated total eclipse of the sun on August 21, the full moon will pass through the northern part of the Earth’s dark umbral shadow, creating a shallow eclipse of the moon visible in Earth’s Eastern Hemisphere. As with any lunar eclipse, the moon will sweep through the Earth’s shadow from west to east, even as the moon travels across our sky from east to west. Any lunar eclipse can only happen at full moon, when the moon is opposite, or nearly opposite, the sun in Earth’s sky. That’s the only time that it’s possible for the moon to sail through the Earth’s shadow. Of course, to watch this lunar eclipse, you have to be on the night side of our world while the eclipse is taking place.
Headline #2: UFOs And The Edge of Reality/Cheryl Costa
Synopsis: Since the release of my book UFO Sightings Desk Reference, numerous media interviewers have asked me about the wide diversity of UFOs appearances or shapes. I keep hearing the questions about why there are so many different shapes. I’ve had to keep my answers simple at the risk of overwhelming the interviewers with the topic of UFOs and the edge of reality. It boils down to this: Most people tend to think of UFOs as simply advanced spacecrafts; just nuts and bolts technology. If I mention an automobile, you’ll probably get a mental image of some classic car with wheels, headlights, windows and seats in the interior. If we reference an aircraft, most of us would visualize a long tube with wings and some sort of nacelles, jet or piston for propulsion.
Headline #3: Spike in UFO Sightings Reported in Connecticut: Check Out The Full List
Synopsis: July was a big month for UFO sightings in the Nutmeg State, according to the National UFO Reporting Center. There were 10 UFO sightings reported in Connecticut during the month of July, according to the organization that records UFO sightings nationwide. Prior to July 20, UFO sightings had been reported in all of 2017, marking a 50 percent spike in reports. 
Headline #4: UFO Sighting in Woodbridge, Virginia
Synopsis: While standing on my deck I noticed an extremely bright cylinder-like object moving very fast in the sky– much faster than anything I have ever seen flying in the sky–it caught my eye because it was very bright, had a cylinder shape, moving fast and the back-drop was a clear blue sky; this object was not a conventional aircraft i.e. an airplane etc.; I happened to have my cell phone in hand and I took pictures of the object; this object was very far away from my position yet I saw this light clearly.
Headline #5: UFO Sighting in Louisville, Kentucky
Synopsis: Just minutes ago I was pulling up at my house, which is located in a suburban neighborhood in southwest Louisville,  I see what at first I thought was a bottle rocket or some kind of fireworks being shot into the sky, before it briefly–I mean not a fraction of a second–before ascending and vanishing into the sky; I don’t know for sure, but I believe it may have been ‘stationed’ over my house; it was a glowing white object and there was a faint hum sound.
Headline #6: UFO Sighting in Moab, Utah
Synopsis: I was emptying trash–heard a very loud sound verberating off the canyon–looked up and saw a disc, then spotted an f-16 coming up on the disc; as it got closer the disc made one movement, miles, very fast; the f-16 turned and headed towards it; then I saw a black helicopter trailing; they then headed behind canyon, and out of sight–very shocking, very fast.
Headline #7: UFO Sighting in Auburn, California
Synopsis: I was walking home with my partner from the store when we saw two very bright star-like lights in the sky; upon looking further I noticed they were out of place compared to the constellations and planets in the sky at the ti</t>
  </si>
  <si>
    <t>1mPdMkK30oM</t>
  </si>
  <si>
    <t>https://youtu.be/I2RnbrHsczE</t>
  </si>
  <si>
    <t>UFO Headline News Thursday August 10th, 2017</t>
  </si>
  <si>
    <t>Get the rest of the links here:
https://inceptionradionetwork.com/ufo-headline-news-08-10-17/
Here is the UFO Headline News for Thursday August 10th,2017
Headline #1: How To Watch 2017’s Perseid Meteors Tonight
Synopsis: Tonight – August 10, 2017 – it’s time to start watching the Perseid meteor shower, which peaks this weekend. Unfortunately, the waning gibbous moon is in the way during the predawn hours, when the meteors are normally flying most abundantly! But Perseid meteors tend to be bright. The brighter ones may well overcome the moonlit glare. Which dates are best? We anticipate on the mornings of August 12 and 13, but try tomorrow morning (August 11), too. The tips below can help you enjoy. By the way, there’s a rumor going around that 2017’s Perseid meteor shower will be the best in 96 years. It’s not true.
Headline #2: New Horizons’ Next Target Is Starting To Look a Little Weird
Synopsis: In less than 17 months NASA’s New Horizons spacecraft will make a close proximity pass of the ancient Kuiper belt object (KBO) 2014 MU69, marking what will be the most remote flyby in the history of robotic space exploration. In preparation for the pass, a team of scientists has completed an ambitious set of observations that have shed light on the possible shapes of the KBO. An analysis of images snapped during the stellar occultations has revealed a number of potential configurations for 2014 MU69. The KBO could be shaped like an “extreme prolate spheroid” (a stretched out American football), or even two separate bodies, that either orbit incredibly close to one another, or are actually touching. It could also look like a single body with a sizable chunk removed. 
Headline #3: UFOs: Belief Vs. Knowledge/Cheryl Costa
Synopsis: Over the four years of this blog’s existence, I’ve been asked repeatedly by fans and reporters whether or not I “believe in UFOs.” I am of the opinion that a person’s outlook on UFOs should not be put in the context of “belief.” I think the whole thing comes down to belief vs. knowledge. In many societies we frequently associate belief with blind faith acceptance. Traditionally this sort of conviction usually falls into the category of dogmatic religious doctrine. You either believe or accept the doctrine, or you don’t. It seems that we as human beings have been conditioned to make character judgements about one religious faith or another.
Headline #4: New Survey Shows Nearly Half of Americans ‘Believe in Aliens’
Synopsis: Nearly half of Americans believe in aliens, and almost as many believe aliens are visiting earth, according to a new survey. However, less than 20% believe in alien abduction, and a bit less than that claim to have seen a UFO. 20th Century Fox Home Entertainment commissioned the survey as part of their promotional campaign for the blu-ray release of the movie Phoenix Forgotten. More than 1700 Americans were surveyed. Phoenix Forgotten is a found footage sci-fi thriller that is set during a famous mass UFO sighting in Phoenix, Arizona in 1997 that is referred to as ‘The Phoenix Lights.’… “The Phoenix Lights phenomenon of March 13th, 1997 led us to introduce a survey to find out what Americans believe about aliens,” a rep from 20th Century Fox Home Entertainment told OpenMinds.tv. “From our survey, we found that nearly half (47%) believe in aliens but less than a fifth think they’ve ever seen a UFO or alien themselves.”
Headline #5: UFO Sighting in Newcastle-Upon-Tyne, England, United Kingdom
Synopsis: I was on my phone in one of the bedrooms of my house when I saw a black egg or oval-shaped dot in the distance; although not necessarily nearby, there was an aeroplane directly below it; I saw this object out the corner of my eye–I wasn’t looking for anything in the sky at all–when I first noticed the object I assumed it was a drone because of its movements, however the object was sighted nearby to the local airport, thus making a drone illegal in this area.
Headline #6: UFO Sighting in Steinbach, Manitoba, Canada
Synopsis</t>
  </si>
  <si>
    <t>I2RnbrHsczE</t>
  </si>
  <si>
    <t>2017 08 10</t>
  </si>
  <si>
    <t>https://youtu.be/P_oJmGgKhGY</t>
  </si>
  <si>
    <t xml:space="preserve">Dan Willis   Why is Mainstream Media Scared to Face the Extraterrestrial Reality </t>
  </si>
  <si>
    <t>Download the Podcast here:
https://inceptionradionetwork.com/dan-willis-extraterrestrial-reality/
Why is Mainstream Media Scared to Face the Extraterrestrial Reality?
Wednesday, August 9th, 2017 at 11 pm EDT, the genial prolocutor and voice of California MUFON Radio, Lorien Fenton invites  ex-radio broadcast engineer Dan Willis to share the reasons why mainstream media has deliberately chosen to deflect the seriousness of the extraterrestrial reality.
DAN WILLIS
Dan Willis is one of the Disclosure Project’s Top Secret military witnesses that testified at the National Press Club in Washington DC in 2001 in front of every major media. A world disclosure event which was asking for a congressional hearing in order to bring forth the witness scientists within the black projects who can release the technologies derived from extraterrestrial reverse engineering that have been hidden for over 60 years that could stop further damage to our planet. But instead, the message was sanitized by a controlled mainstream media.
From his personal first hand experiences, as well as looking into the historical indicators that have been purposely omitted from our education system, which reveal an infiltration of unwarranted influences operating behind the secrecy established for our National Security system. A system that is used to control the public’s indoctrination that forms their perception of the “agreed upon reality”. This is done in order to hide their illegal operations and why they fear disclosing the truth about the extraterrestrial reality.
An ex-radio broadcast engineer and ABC newsman, Dan has taken a keen interest in how the mainstream media has withheld disclosure of the full message to the public, a message based on the hundreds of credible military and intelligence witness testimonies.
Dan Builds a Case that Points to Evidence of Extraterrestrial Presence
Indications from witnesses and documents are that Nazi Germany secretly developed anti-gravity in the late 1930’s followed much later by the United States in the mid 1950’s
Nazi Germany having anti-gravity spacecraft in the 1940s is supported by a 1952 CIA Document. George Klein, a famous German engineer and aircraft expert, described the experimental construction of ‘flying saucers’ carried out by him from 1941 to 1945. Klein stated that he was present when, in 1945, the first piloted ‘flying saucer’ took off and reached a speed of 1,300 miles per hour within 3 minutes.
A German newspaper recently published an interview with George Klein
“Georg Klein, a German engineer, stated recently that though many people believe the “flying saucers” to be a postwar development, they were actually in the planning stage in German aircraft factories as early as 1941. Klein said that he was … present in Prague on 14 February 1945, at the first experimental flight of a flying saucer.” – http://thewebmatrix.net/disclosure/index.html
Listen to Dan’s interview &amp; catch up on all the other shows by joining our IRN Insider program! - https://irn.bz/InsiderClub
The post Dan Willis appeared first on Inception Radio Network | UFO &amp; Paranormal Talk Radio.</t>
  </si>
  <si>
    <t>P_oJmGgKhGY</t>
  </si>
  <si>
    <t>2017 08 09</t>
  </si>
  <si>
    <t>https://youtu.be/bTm4YE9Awd0</t>
  </si>
  <si>
    <t>Bruce Gernon   Pilot Flies into a Time Warp Inside the Bermuda Triangle</t>
  </si>
  <si>
    <t>Download the Podcast here:
https://inceptionradionetwork.com/bruce-gernon-bermuda-triangle/
Pilot Flies into a Time Warp Inside the Bermuda Triangle
Tuesday, August 8th, 2017 at 9 pm EDT, Kevin Cook of The Kevin Cook Show along with co-host Heidi Hollis invites pilot Bruce Gernon to recount one of the most well-known encounters in the Bermuda Triangle on December 4th, 1970, that  involves time warps, electronic fog, UFO sightings, and much more!!!
BRUCE GERNON
Bruce Gernon is a Certified Seaplane Flight Instructor and Master Captain with a Coast Guard license. Commercial Drone Pilot July, 2017.
A Real Estate Broker and owner of Keys Properties located in Islamorada Florida Keys since 1984 and owns The Keys Plaza located at mile marker 82.2.
He has appeared in thirty eight (38) cable Channel Documentaries about the Bermuda Triangle in which he describes his space/time warp experience. Bruce is often the featured interview.
He also contributes his time and efforts to help coordinate the filming along with the TV producers and photographers.
He coined the term: ‘Electronic Fog’. After thirty years of researching the Bermuda Triangle and studying what actually had happened to him he finally discovered what the electronic fog does to your airplane or boat.
He resides in Boynton Beach Florida with his wife, Lynn. – http://electronicfog.com
Beyond the Bermuda Triangle: True Encounters with Electronic Fog, Missing Aircraft, and Time Warps
I didn’t believe in time travel or teleportation until it happened to me.
I’m Bruce Gernon, and I flew through the heart of the Bermuda Triangle before I’d even heard the term. Skeptics have dismissed the Triangle as a nonmystery, but they weren’t in my airplane when the fog surrounded my craft and I leaped ahead 100 miles. I documented what happened and memorized every detail of that flight.
Now I’m ready to explain that there is no Bermuda Triangle! Instead, there is a continuing mystery that has resulted in thousands of disappearances of crafts and loss of life over decades and centuries: a phenomenon I call electronic fog.
In Beyond the Bermuda Triangle, Rob MacGregor and I present multiple cases of pilots and others who have experienced electronic fog in the air, in the water, and on land. We also examine UFO and USO cases and their possible relationship with space/time warps. 
Among the fascinating topics we explore:
Time travel and teleportation.
Lost crafts, including Flight 19.
The Dragon’s Triangle.
The Underwater Area 51.
The man who is building a warp drive.
A remote viewer who takes on the Triangle. – Get the Book!
Listen to Bruce Gernon’s interview &amp; catch up on all the other shows by joining our IRN Insider program! - https://irn.bz/InsiderClub
The post Bruce Gernon appeared first on Inception Radio Network | UFO &amp; Paranormal Talk Radio.</t>
  </si>
  <si>
    <t>bTm4YE9Awd0</t>
  </si>
  <si>
    <t>2017 08 08</t>
  </si>
  <si>
    <t>https://youtu.be/NuMXWCoce2E</t>
  </si>
  <si>
    <t xml:space="preserve">Mary Sutherland   Is Our Forgotten Civilization’s Historical Past Being Erased </t>
  </si>
  <si>
    <t>Download the Podcast here:
https://inceptionradionetwork.com/mary-sutherland/
Is Our Forgotten Civilization’s Historical Past Being Erased?
Sunday, August 6th, 2017, MJ of Pang Radio along with co-host Ken Storch  invites Mary Sutherland to share her efforts to preserve and maintain the rare collection of artifacts reported to have belong to forgotten giants and ancient alien races in North America.
MARY SUTHERLAND
Mary Sutherland is an author and researcher focusing her work on consciousness studies, ancient history and unusual phenomena. She is a “hands on” researcher and the creator of one of the largest website on the internet with hundreds of pages providing information on the paranormal, UFOs, ancient races and their cultures, sacred sites and power points of the world, underground tunnels and cave systems, dimensional worlds , metaphysics, etc.
The governor of Kentucky commissioned her as a ‘Kentucky Colonel” for her work on the ancient sites of Kentucky. For the last 5 years, Mary has been exploring, mapping and documenting the ancient underwater structures of Rock Lake – near Aztalan. For the last fourteen years she has been documenting the ancient sites around Burlington, WI. Truth is her passion. She believes it is through truth that we will break ourselves free of our present entanglements in life. When we become free, we will create our own ‘personal story’ of the ‘hero’s journey’ suggested by Joseph Campbell.
Listen to this interview &amp; catch up on all the other shows by joining our IRN Insider program! - https://irn.bz/InsiderClub
The post Mary Sutherland appeared first on Inception Radio Network | UFO &amp; Paranormal Talk Radio.</t>
  </si>
  <si>
    <t>NuMXWCoce2E</t>
  </si>
  <si>
    <t>https://youtu.be/s9TfYeGuLxU</t>
  </si>
  <si>
    <t>Kristie Reeves   Indigo and Rainbow Children and the New Golden Age</t>
  </si>
  <si>
    <t>Download the Podcast here: https://inceptionradionetwork.com/kristie-reeves/
Indigo and Rainbow Children and the New Golden Age
Monday, August 7th, 2017, Keith Anthony Blanchard of Center of Light Radio returns with actress and producer Kristie Reeves to share her experience about the Indigo and Rainbow children and the role they play in the Ascension process and in ushering in the New Golden Age
KRISTIE REEVES
Kristie Reeves has been in the entertainment industry since childhood. Kristie has worked intensely in dance, theater, and film. After graduating high school, she received a teaching diploma in classical ballet from the Royal Academy of Dance in London of which she became a member at the age of fourteen.
She has danced, acted and sung in numerous musical theater productions, appeared in music videos alongside Jennifer Lopez and others, has won awards for her choreographies and danced with several companies in four different countries.
Besides her work on stage and in front of the camera, Ms Reeves has worked as a production assistant and stage manager working her way up to producer on numerous films, commercials and plays.
As an actress she has worked on TV shows such as “The Division”, “Eyes” and “Las Vegas”. She played Roberta in the feature film “September Song” directed by famous German director Uli Lommel, Detective Keller in the feature “Sub-ter-fuge” and Charlene in the short film “In the Meantime” (which she also produced). - http://kristiereeves.com
Who are the Indigo and Rainbow Children?
For the past six years, Kristie has been producing a documentary series called "The Children of the Rainbow". During that time she has interviewed many professionals in that field as well as the children and their parents themselves. 
Having become an expert on the topic, Kristie has traveled around the world lecturing on the Indigo, Crystal and Rainbow children and the New Golden Age. On today's show, Kristie will share information on the important role these kids play in our current times and what we can all do to help these children thrive. These children are truly our hope for the future!
*****
Join forces with IRN and dig deeper.
https://irn.bz/InsiderClub</t>
  </si>
  <si>
    <t>s9TfYeGuLxU</t>
  </si>
  <si>
    <t>2017 08 07</t>
  </si>
  <si>
    <t>https://youtu.be/ZfM4fPEM2i8</t>
  </si>
  <si>
    <t>UFO Headline News Weekend of Saturday August 5thSunday August 6th, 2017</t>
  </si>
  <si>
    <t>Get the rest of the links here:
https://inceptionradionetwork.com/ufo-headline-news-08-05-17/
Here is the UFO Headline News for Saturday August 5th and Sunday August 6th, 2017
Headline #1: Sturgeon Moon in North America
Synopsis: In North America, we often call the August full moon the Sturgeon Moon, Green Corn Moon or Grain Moon. August 6, 2017 – the moon may look full and round in your sky. Yet this August full moon falls tomorrow, on August 7 at 18:11 UTC, which is during the daylight hours on August 7 for us in the Americas. Normally, it’s not vital whether the crest of the moon’s full phase falls in daylight or darkness for your part of the globe. The coming full moon is a bit different, however, because it will undergo a shallow partial lunar eclipse. We in the Americas will miss it because the full moon crests in daylight, for us. And a full moon is always opposite the sun, up all night. Thus the moon will be below our horizon when the eclipse takes place.
Headline #2: Great Pyramid of Giza Could Be Hiding 4,000-Year-Old Secret
Synopsis: The Great Pyramid of Giza could be about to give up a secret it has been hiding for more than 4,000 years. Experts think they’re on the verge of solving a mystery about this awe-inspiring wonder of the ancient world. Scientists believe there is a hidden “recess” lurking within the Great Pyramid — and they could be about to pinpoint exactly where it is. Also known as the Khufu Pyramid, this gigantic structure was completed in around 2,560 BC and stood about 479-feet high — making it the tallest man-made structure in the world for more than 3,800 years.
Headline #3: California Neighborhood Claims Chupacabra Has Been Stalking Its Pets
Synopsis: If some residents are to be believed, the supernatural has been stalking Box Springs Mountain this summer. A few Riverside County residents have seen a mysterious, hairless creature eying their pets recently. “It was hunting my cat,” local Cary Shuker told SCNG. “This wasn’t no coyote, by any means.” It’s been described it as having the “ears of a deer, long snout, no hair” and a “tail like a rat,” characteristics that may sound familiar to cryptozoology fans. Although a well-established legend, the chupacabra only got its name in the mid-90s when farmers in Puerto Rico reported a creature was killing their livestock and draining it of blood. The media soon dubbed the hairless, dog-like creature a “chupacabra,” or goat-sucker. Over the years, sightings have been reported all over the Caribbean and South and Central America, with occasional chupacabras spotted as far north as the U.S.
Headline #4: Aliens or Owls? The Legend Behind Kentucky’s Kelly Little Green Men Days Festival
Synopsis: On the night of Aug. 21, 1955, the temperature would have been pushing 90 and the old Sutton farmhouse in Kelly, Kentucky was filled with family and friends. At dusk one of those friends, Billy Ray Taylor, went outside to get water from the well and saw a bright object shoot across the sky and into a nearby gully. His breathless report was laughed off but then the aliens crashed the party, resulting in a one-sided battle where Taylor and various Suttons fired rifles and shotguns at what they described as short creatures with large heads and eyes, long arms, and claw-like hands.
Headline #5: Chicago’s ‘Mothman’ Stories Are Good Paranormal Entertainment
Synopsis: Bachelor’s Grove Cemetery in Bremen Township is famous for its ghost stories. The 2004 reports of three red lights hovering in the sky over Tinley Park excited UFO enthusiasts. Stories of extraterrestrials, Bigfoot, poltergeists and other phenomena make for entertaining yarns that stretch the boundaries of the imagination. Some people who claim to have seen the creature in Chicago recently reported it had glowing red eyes and they felt a sense of dread when they saw it.  For some willing to suspend disbelief, the sightings portend an ominous tale of foreboding. Others may pass them off as pure fiction. Some say it looks like a large bat or o</t>
  </si>
  <si>
    <t>ZfM4fPEM2i8</t>
  </si>
  <si>
    <t>2017 08 06</t>
  </si>
  <si>
    <t>https://youtu.be/v0GCJTf0qsw</t>
  </si>
  <si>
    <t xml:space="preserve">Planet Z   Is Planet Z On a Collision Course with Earth </t>
  </si>
  <si>
    <t>Download the Podcast here:
https://inceptionradionetwork.com/planet-z/
Is Planet Z On a Collision Course with Earth?
Saturday, August 5th, 2017 at 9 pm EDT, Mack Maloney, Juan-Juan and Commander Cobra of Mack Maloney’s Military X-Files talk with an array of guests about the mysterious Mars-sized object just discovered on the edge of the Solar System that might be heading for Earth. Is it a monstrous Alien Death Star or a natural object? Either way, would a collision wipe out life on Earth? Guests include Einstein-medium Barbara With &amp; Voice of the Future, Jeff Lawrence. Also, the gang gets their rap names.
This is What We Know About Foreign Planets
An exoplanet (extrasolar planet) is a planet outside the Solar System. More than 2000 such planets have been discovered (3,639 planets in 2,729 planetary systems including 612 multiple planetary systems as of 1 August 2017).
In early 1992, radio astronomers Aleksander Wolszczan and Dale Frail announced the discovery of two planets orbiting the pulsar PSR 1257+12. This discovery was confirmed, and is generally considered to be the first definitive detection of exoplanets. These pulsar planets are believed to have formed from the unusual remnants of the supernova that produced the pulsar, in a second round of planet formation, or else to be the remaining rocky cores of giant planets that survived the supernova and then decayed into their current orbits.</t>
  </si>
  <si>
    <t>v0GCJTf0qsw</t>
  </si>
  <si>
    <t>https://youtu.be/S0MtfSL8xz8</t>
  </si>
  <si>
    <t>James Schwartz   How to Use Hypnotherapy to Communicate with the Afterlife and Alien Worlds</t>
  </si>
  <si>
    <t>Download the Podcast here:
https://inceptionradionetwork.com/james-schwartz-hypnotherapy/
How to Use Hypnotherapy to Communicate with the Afterlife and Alien Worlds
Friday, August 4th, 2017 at 9 pm EDT, Heidi Hollis – The Outlander invites hypnotherapist James Schwartz to share his groundbreaking ability to communicate with others in the afterlife and parallel planes through the use of alchemical hypnosis.
JAMES SCHWARTZ
James Schwartz is a Board Certified Hypnotherapist and an NLP practitioner. He is certified by the National Guild of Hypnotists and a member of the Colorado Association of Psychotherapists.
James is the founder and director of the Rocky Mountain Hypnotherapy Center in Lakewood, Colorado, and is certified in Complementary Medical Hypnosis, NeuroLinguistic Programming and HypnoBirthing®. A graduate of Cal State Dominguez Hills and San Diego State University, James is a gifted teacher, speaker, writer and musician.
James is the author of two books: One Voice, Sacred Wisdom and The Mind-Body Fertility Connection.
One Voice, Sacred Wisdom is a groundbreaking exploration into the communications we are receiving from other realms. Through the use of alchemical hypnosis, James was able to gather information about life, death, the afterlife, karma, parallel planes, healing and why we exist on this planet from clients who were communicating directly with their guides.
Through his extensive work with infertility clients, James created and developed the Hypnosis to Promote Fertility program which focuses on healing the mental and emotional barriers that can often prevent conception. This work led to his book, The Mind Body Fertility Connection®, which was endorsed by leaders in the fields of acupuncture, psychotherapy, hypnotherapy and Maya massage.
For more information about the author, you can go to the web site for The Rocky Mountain Hypnotherapy Center, LLC, at www.rmhypnotherapy.com. To learn more about One Voice, Sacred Wisdom, you can visit www.onevoicesacredwisdom.com. If you are interested in James’ book on fertility, The Mind-Body Fertility Connection, check out www.the mindbodyfertilityconnection.com.
One Voice, Sacred Wisdom: Revealing Answers to Some of Life’s Greatest Mysteries from Your Guides, Spirits and Angels
Why are we here on this planet? What happens when we die? Is there such a thing as karma? Is there an afterlife? Is there a secret to healing the physical body?
Listen to this interview &amp; catch up on all the other shows by joining our IRN Insider program! - https://irn.bz/InsiderClub.</t>
  </si>
  <si>
    <t>S0MtfSL8xz8</t>
  </si>
  <si>
    <t>https://youtu.be/gnZynVlKMrQ</t>
  </si>
  <si>
    <t>Jason McLeod   The Dark Siege of Diabolical Infestations, Oppression and Possession</t>
  </si>
  <si>
    <t>Download the Podcast here:
https://inceptionradionetwork.com/jason-mcleod-dark-siege/
The Dark Siege of Diabolical Infestations, Oppression and Possession
Friday, August 4th, 2017 at 11 pm EDT, Paraversal Universe Radio’s au courant couple of the para-weird, Kevin and Jennifer Malek as they talk to Paranormal Investigator, Spiritualist, and Author Jason McLeod about his best selling Dark Siege Series, which document malevolent hauntings.
JASON MCLEOD
Jason McLeod is a paranormal investigator, spiritualist and empath. He has spent the last 28 years helping individual families deal with both the human spirits who linger in their lives, and the inhuman spirits who seek to ruin them. His training and experience began by following in the footsteps of his close personal friends and mentors – the late Ed Warren and his wife Lorraine, bestselling authors, movie consultants, and the original ghost busters who started the modern ghost hunting craze that thrives today.
He wrote the column ‘Hauntings’ for both the Sacred Heart University Spectrum and Eastern Washington University Easterner Newspapers. While attending EWU he was a founding father and first Official Chapter President of Sigma Phi Epsilon National Fraternity and he obtained a Bachelors in Letters and Social Sciences in English / Creative Writing. While in Washington State, he developed a profound level of spiritual awareness.He conducts engaging presentations on the subjects of Spirituality, Consciousness, Quantum Physics,
The Universal Laws of Attraction, Intention and Conscious Manifestation, Meditation, Metaphysics, Paranormal Investigation and Demonology on Radio Broadcasts, and at Paranormal Conventions, Spirituality Expositions, in Churches and at New Age Events throughout the world.!
Listen to this interview &amp; catch up on all the other shows by joining our IRN Insider program! https://irn.bz/InsiderClub</t>
  </si>
  <si>
    <t>gnZynVlKMrQ</t>
  </si>
  <si>
    <t>https://youtu.be/tHX5qQOrPYk</t>
  </si>
  <si>
    <t>Cort Lindahl   New Mysteries in Oak Island Uncovered</t>
  </si>
  <si>
    <t>Download the Podcast here:
https://inceptionradionetwork.com/cort-lindahl-oak-island/
New Mysteries in Oak Island Uncovered
Thursday, August 3rd, 2017 at 10:30 pm EDT, join the resolute seeker of truth, René Barnett of NightVision Radio invites Cort Lindahl to update us on his recent findings on Oak Island, Shugborough Hall, Rennes-les-Chateau and more!
CORT LINDAHL
Cort Lindahl is a student in life, art, geography, archaeology, and music. He has studied Geomancy and Thomas Jefferson’s use of Geomancy and Ley Lines to form a Township Grid.
Cort has a strong interest in the occult and researching the influence of it on America’s founders and leaders.
Listen to Byron’s interview &amp; catch up on all the other shows by joining our IRN Insider program! - https://irn.bz/InsiderClub.</t>
  </si>
  <si>
    <t>tHX5qQOrPYk</t>
  </si>
  <si>
    <t>https://youtu.be/DXxjC7-j5sE</t>
  </si>
  <si>
    <t>UFO Headline News Thursday August 3rd, 2017</t>
  </si>
  <si>
    <t>Get the rest of the links here:
https://inceptionradionetwork.com/ufo-headline-news-08-03-17/
Here is the UFO Headline News for Thursday August 3rd, 2017
Headline #1: Watch For Cassiopeia The Queen
Synopsis: Tonight – August 3, 2017 – look for one of the most recognizable constellations, Cassiopeia the Queen, which can be found in the north-northeastern sky after the sun goes down. This constellation has the distinct shape of a W, or M, depending on your perspective. The constellation is fairly bright and can often be seen on a moonlit night, such as the one we’ll have tonight with a waxing gibbous moon in the sky. Cassiopeia is associated with a queen of Ethiopia. She is sometimes called the Lady of the Chair. Queen Cassiopeia was said to have offended the sea nymphs, or Nereids, by boasting that her own beauty was greater than theirs. It’s said that the nymphs appealed to Zeus, king of the gods, who caused Cassiopeia to be placed upon a throne in the heavens – but in such a location that, for part of each night, she appears upside-down!
Headline #2: NASA Is Looking For Someone To Save The Planet From ‘Alien Contamination’
Synopsis: If you think you have what it takes to prevent interplanetary biological contamination and like to travel a lot, NASA has just the job for you. The premiere space organization is looking to hire a planetary protection officer who will get a salary of up to $187,000. However, the arduous work profile justifies the six figure salary. As a planetary protection officer, the person has to protect the Earth from alien contamination, and also help Earth not contaminate alien worlds that it is looking to explore.
Headline #3: Allegheny County, Pennsylvania Leads The State in Reports of UFOs and Bigfoots
Synopsis:  Local fans of the unexplained and unexplainable descended on the Westmoreland County community of Kecksburg for the annual UFO festival, 52 years after the famous unidentified flying object landed in a wooded hollow. Two years ago, researchers theorized that the object that fell to earth on Dec. 9, 1965, was an Air Force spy satellite, and the government has always said it was an asteroid. The Kecksburg volunteer fire department sees that as no reason to stop its annual festival, and with good reason.
Headline #4: UFO Sighting in Doylestown, Pennsylvania
Synopsis: To preface – I am a landscape photographer so I am always watching the sky looking for unusual and strange skies; a weird storm front has been peppering the Philadelphia area with near stationary storms since the end of July; today, August 2nd, around noon, I was driving with my girlfriend to pick up some photo prints and I passed through one of the storms–very strange clouds and lightning–we arrived at a red light near the edge of the storm and I looked up at the sky–there was a break in the clouds up above and I looked up towards the top of the storm clouds around it in time to see a small weird black sphere-like object moving steadily.
Headline #5: UFO Sighting in Pennsylvania, United States
Synopsis: As I always do on clear nights, I was looking at the stars…I was trying to see the Perseids Meteor Shower but I caught something else and strangely, two jets were chasing this ‘something else’; I’ve seen this twice now, seeing more than one of these objects at a time…it’s crazy to me, that I keep seeing them now…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Thursday August 3rd, 2017 appeared first on Inception Radio Network | UFO &amp; Paranormal Talk Radio.</t>
  </si>
  <si>
    <t>DXxjC7-j5sE</t>
  </si>
  <si>
    <t>https://youtu.be/T6Owul_MxhU</t>
  </si>
  <si>
    <t>UFO Headline News Friday August 4th, 2017</t>
  </si>
  <si>
    <t>Get the rest of the links here:
https://inceptionradionetwork.com/ufo-headline-news-08-04-17/
Here is the UFO Headline News for Friday August 4th, 2017
Headline #1: Jim Marrs–December 5th, 1943–August 2nd, 2017
Synopsis: Jim Marrs (December 5, 1943 – August 2, 2017) was an American newspaper journalist and New York Times best-selling writer of books and articles on a wide range of alleged cover-ups and conspiracies. Marrs was a prominent figure in the JFK conspiracy press and his book Crossfire was a source for Oliver Stone‘s film JFK. He wrote books asserting the existence of government conspiracies regarding aliens, 9/11, telepathy, and secret societies. He was once a news reporter in the Dallas–Fort Worth–Arlington metroplex and taught a class on the assassination of John F. Kennedy at University of Texas at Arlington for 30 years. Marrs was a member of the Scholars for 9/11 Truth.
Headline #2: See Earth’s Shadow and The Belt of Venus
Synopsis: In both the evening and morning sky, try watching for Earth’s shadow. Earth’s shadow is a deep blue-grey, darker than the twilight sky. The pink band above the shadow – in the east after sunset, or west before dawn – is called the Belt of Venus. We show a lovely photo of the Earth’s shadow on the chart at the top of this post (image from Woomera missile range in Australia. Used with permission). The image shows more or less the same moon phase that you’ll see on the night of August 5. It’ll be a waxing gibbous moon that’ll be visible in the east after sunset on this evening.
Headline #3: Best Perseid Shower in 96 Years? Nah
Synopsis: We started seeing the meme in late July on Facebook. Since then, many have asked us about it. Is it true? Will August 12, 2017 bring a spectacular meteor shower? No. It’s not true. Let’s ignore the fact that “brightest” is not a word you’d typically hear astronomers apply to a meteor shower as a whole. A meteor shower is made of lots of separate meteors, after all, some bright and some faint. And let’s also ignore the fact that “light up the whole sky” is ridiculous for any meteor shower. As for “night will appear as day” … well, you get the idea. To an astronomer’s ear, it all sounds silly.
Headline #4: UFO Sighting in Stara Zagora, Stara Zagora, Bulgaria
Synopsis: I was walking down the road at around 23:54; as I made a turn the object was right in front of me, visible above the treetops–a  red big star-like object, the size of Jupiter or smaller–when I first saw it, I thought –‘could it be Mars?’–then I realized Mars is way smaller and it blinks, and is not as red as this object…absolutely stationary–it then (after maybe 20 seconds) slowly blinked and the light started to fade slowly, then to grow back in intensity; after a few seconds the cycle repeated only now at peak luminosity the object looked smaller; I think the cycle repeated once more and the object shifted slowly downwards 3-5 degrees maybe–then the light started to fade until I could no longer could see the object.
Headline #5: UFO Sighting in Port Alberni, British Columbia, Canada
Synopsis: Time 11:10 pm, outside with dog–I was looking to the west and saw what I thought was a bright star, then noticed it was moving–I watched it for a few seconds and it was almost vibrating/zig zagging but still going in a straight line if that makes sense… it was then I called my husband and he came out and watched it also; it continued to move west to east, no trail after it and absolutely no sound, as I waited to hear sound–but none came.
Headline #6: Honduras: UFO Sightings On The Rise
Synopsis: Tegucigalpa, Honduras — Her sleep was disturbed by the parrot squawking at that time of the morning. Upon stepping out to the yard, she found the bird staring skyward and her amazement was indescribable as she witnessed a luminous object moving beside the sun. The object descended and its surroundings acquired an aqua-green intensity before it sped off to the north at a tremendous rate of speed.
Headline #7: UFO Sighting in La Salle, Col</t>
  </si>
  <si>
    <t>T6Owul_MxhU</t>
  </si>
  <si>
    <t>2017 08 05</t>
  </si>
  <si>
    <t>https://youtu.be/dBz21oG0-vE</t>
  </si>
  <si>
    <t>Byron Belitsos   The Surprising Revelation about Our Evolving Soul</t>
  </si>
  <si>
    <t>Download the Podcast here:
https://inceptionradionetwork.com/byron-belitsos-evolving-soul/
The Surprising Revelation about Our Evolving Soul
Wednesday, August 2nd, 2017 at 11 pm EDT, the genial prolocutor and voice of California MUFON Radio, Lorien Fenton invites author Byron Belitsos to share hypothesis of how our evolving soul becomes an immortal vehicle of our true identity.
BYRON BELITSOS
Byron Belitsos is a leading exponent of The Urantia Book. He is the publisher, editor, or coauthor of numerous acclaimed books, including many related to the Urantia Revelation. Byron has been a student of The Urantia Book for four decades, and has spoken about its teachings at many conferences and on innumerable programs
Belitsos is also the coauthor of A Return to Healing (Origin Press: 2009), winner of a Nautilus Gold. He holds a B.A. in intellectual history from the University of Chicago and his graduate studies have embraced poetry, humanities, literature, and religious studies. He is the founder of Origin Press, which has won numerous national awards, and was also an inaugural member of Ken Wilber’s Integral Institute. He resides in San Rafael, California.
Your Evolving Soul: The Cosmic Spirituality of the Urantia Revelation
Sparks of genuine revelation are contained in many religions and esoteric systems. Your Evolving Soul declares that we’ve been graced with a new revelation for our time: the little-known Urantia Book, which has quietly sold over one million copies in a dozen languages. According to the author of this comparative analysis, the disclosures about self, soul, and spirit in the Urantia Revelation stand alone in their coherence and richness of detail. Your Evolving Soul is the first book to fully explain this advanced teaching for the ordinary reader, offering clarity and inspiration for those on any path.
Listen to Byron’s interview &amp; catch up on all the other shows by joining our IRN Insider program! - https://irn.bz/InsiderClub</t>
  </si>
  <si>
    <t>dBz21oG0-vE</t>
  </si>
  <si>
    <t>2017 08 03</t>
  </si>
  <si>
    <t>https://youtu.be/pfxdU3I_jqI</t>
  </si>
  <si>
    <t>UFO Headline News Tuesday August 1st, 2017</t>
  </si>
  <si>
    <t>Get the rest of the links here:
https://inceptionradionetwork.com/ufo-headline-news-08-01-17/
Here is the UFO Headline News for Tuesday August 1st, 2017
Headline #1: Moon Near Star Antares on August 1st
Synopsis: Tonight – August 1, 2017 – the bright star near the moon is Antares in the constellation Scorpius the Scorpion. You’ve got about another month or two to see this uniquely summer star for us in the Northern Hemisphere, during the evening hours. Antares is the brightest star near the moon tonight, while the other nearby bright beauty is the planet Saturn. If you’re in the Northern Hemisphere, Antares and Saturn are visible in the southern to southwest sky as night begins. If you’re in the Southern Hemisphere, they’re more overhead for you.
Headline #2: Eight Myths and Legends About The Moon
Synopsis: Almost from the beginning of history, time, tides, animals, and man have been impacted by the Moon, both scientifically and perhaps just as often by fairytales, fables, myths, and legends. Battles have been planned, won, and lost by the available (or unavailable) light of the Moon. Indians have names for the full Moons of each month, such as January’s Full Wolf Moon, September’s Full Harvest Moon, and October’s Full Hunter’s Moon dictated by what they signify. Moon myths abound in the Inuit and Maori cultures, as they do in literature and film from moonlight-dependent werewolves to Jules Verne’s prescient 1865 literary journey “From the Earth to the Moon.”
Headline #3: NASA Will Get to Test Its Planetary Defense System Way Sooner Than We Thought
Synopsis: NASA is extremely interested in building a true astroid defense network that could spring into action as soon as a threat is detected, destroying or diverting a space rock before it can do any serious damage here on Earth. The actual development of a protection system is still in its infancy — with many proposed plans for dealing with troublesome astroids but no real-world testing to back any of them — but that won’t stop NASA from testing its detection capabilities during an upcoming near-earth astroid flyby in October. Here’s how it’s going to work.
Headline #4: Luxembourg’s Asteroid Mining Law Takes Effect August 1st, 2017
Synopsis: Luxembourg’s parliament has voted in favor of passing an asteroid mining law that give companies ownership of what they extract from the celestial bodies. The European country has been working on the bill since 2016 and originally intended to pass it earlier this year. It took a bit more time to iron things out, but in the end, it’s gotten an overwhelmingly unanimous vote and is scheduled to take effect on August 1st. Luxembourg’s law is pretty similar to the one President Obama signed back in 2015 in that it gives mining companies the right to keep their loot. Both of them also take advantage of a loophole in the UN’s Outer Space Treaty, which states that nations can’t claim and occupy the moon and other celestial bodies.
Headline #5: Mystery UFO Sightings in Cornwall Have Earthly Explanation
Synopsis: If you’ve been following social media posts from people in Cornwall over the last week, then you may think the alien invasion of Earth has begun in the English peninsula. Multiple seemingly unconnected people posted videos over Twitter and Instagram showing a strange, swarming formation hovering in the sky along with the hashtag #ufocornwall. But it wasn’t aliens. It was likely the work of the Eden Project. The Eden Project is a series of massive greenhouses in Cornwall with connected transparent domes filled with exotic plants. It’s a visually stunning place and it’s about to launch a new attraction called Journey Into Space, which includes an Astronaut Academy, an astronomy photography exhibit and something called “Alien Encounter.” 
Headline #6: Was There A UFO Sighting at Skyfest?
Synopsis: Were you at Skyfest this past Weekend? And did you see a UFO? At least one man claims he did, and believes he has the video evidence to support his case. “Never have I captured an</t>
  </si>
  <si>
    <t>pfxdU3I_jqI</t>
  </si>
  <si>
    <t>https://youtu.be/rPeuhqqdH-4</t>
  </si>
  <si>
    <t>UFO Headline News Wednesday August 2nd, 2017</t>
  </si>
  <si>
    <t>Get the rest of the links here:
https://inceptionradionetwork.com/ufo-headline-news-08-02-17/
Here is the UFO Headline News for Wednesday August 2nd, 2017
Headline #1: Identify Saturn Near The Moon on August 2nd
Synopsis: Tonight – August 2, 2017 – the moon and the ringed planet Saturn pair up together at nightfall. In the same vicinity of sky, note another bright celestial beauty: the ruddy star Antares, the brightest star in the constellation Scorpius. Clouded out tonight? Watch for them tomorrow night, too … Saturn and Antares are bright, both exhibiting 1st-magnitude brightness. However, you can distinguish these two celestial luminaries by color. Saturn displays a golden hue while Antares has a ruddy complexion. If it’s hard for you to discern color, try observing Saturn and Antares with binoculars.
Headline #2: An Earth-like Atmosphere For Proxima b ?
Synopsis: In August 2016, when scientists announced the discovery of a planet orbiting the nearest known star, Proxima Centauri, people got excited. That’s largely because it’s not just any planet: it’s a planet similar in size to Earth, orbiting in its star’s habitable zone. At 4.2 light-years or 25 trillion miles from Earth, Proxima b is vastly too far away to be explored in our lifetimes, although that hasn’t stopped dreamers and visionaries like those at Breakthough Initiatives from devising plans to explore it. 
Headline #3: UFO Sighting in Green Valley Lake, California
Synopsis: I was walking and praying on a Forest Service road near my home in the San Bernardino Mountains approximately 19 miles west of Big Bear Lake–approximately 7000 ft. elevation–I looked up and noticed beautiful pink and blue-laced swirling cloud formations; I took 2 pics with my Iphone, I did not see anything at the time but  later while viewing the pics I noticed a blue cigar-shaped object; from the first to the second pic it ascended, broke into four of five objects of the same color but different shapes.
Headline #4: UFO Sighting in Concord, California
Synopsis: I was taking a video of the night sky to hopefully catch a shooting star; after I started recording I went inside for something to drink and when I returned I noticed something floating down on my camera screen and looked up to confirm what I had just seen was really there–its was definitely there, almost floating down and changing shapes.
Headline #5: Alien Being Shot Dead By Military Police, January 18th, 1978: Part Two
Synopsis: The authenticity of the “Incident Report” form Morse supplied to Leonard H. Stringfleld (reproduced in the MUFON 1985 UFO Symposium Proceedings), obtained from a colleague still on active duty, has been disputed by the Air Force Office of Special Investigations (AFOSI) on the grounds that the style and terminology used “allegedly” does not follow proper Air Force style and is therefore probably a hoax. One of the key statements made by AFOSI was that pay grades (E-2, E-3…) were given instead of ranks (Corporal, Sergeant…) on the official form. Aside from the fact that Morse has claimed all along that this was a rough draft “back room” copy subject to review and revision, and that minor errors would be corrected by responsible officials before the final report was filed, the AFOSI statement is inaccurate. Pay grades, rather than ranks, are routinely filed in official Air Force reports.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Wednesday August 2nd, 2017 appeared first on Inception Radio Network | UFO &amp; Paranormal Talk Radio.</t>
  </si>
  <si>
    <t>rPeuhqqdH-4</t>
  </si>
  <si>
    <t>https://youtu.be/9UIKRdRyTu8</t>
  </si>
  <si>
    <t>William Lawrence   CONTACT with ETs has Been Made Using Bent Lights!</t>
  </si>
  <si>
    <t>CONTACT with ETs has Been Made Using Bent Lights!
Wednesday, August 2nd, 2017, join Supernatural Girlz host Patricia Baker and co-host PK for another NEW show with inventor William Lawrence about his revolutionary discovery of Extraterrestrial intelligent lifeforms who communicate through bent light beams from the Sun.
WILLIAM LAWRENCE
William Lawrence is a paranormal researcher who believes extraterrestrial intelligent lifeforms exist within the realm of light beams. He supports his theory with a collection of photographic evidence that show a presence of these extraterrestrial lifeforms.
"My results have been conclusive and at this time very controversial.
I have made physical contact with another civilization using our Sun and Advanced Physics.
With a new type of Spectrometer I developed I can read data in the solar spectrum of our star.
I have discovered an advanced civilization using this technology with the capabilities to monitor us with the Sun.
They have acknowledged being seen and are waiting patiently for us to acknowledge them on a larger scale.
Government Organizations such as NASA and SETI are ignoring this discovery.
This discovery links everything.
Religion, Science, Ghosts, Extraterrestrials, Art, Communication, and Energy."
What has William Captured In the Light?
William has been able to capture several images using of alien beings using the same techniques that he describes in this interview. - http://bentlights.com/gallery.html
This is How Science Describes Light
Light is electromagnetic radiation within a certain portion of the electromagnetic spectrum. The word usually refers to visible light, which is visible to the human eye and is responsible for the sense of sight. Visible light is usually defined as having wavelengths in the range of 400–700 nanometres (nm), or 4.00 × 10−7 to 7.00 × 10−7 m, between the infrared (with longer wavelengths) and the ultraviolet (with shorter wavelengths). This wavelength means a frequency range of roughly 430–750 terahertz (THz).
*****
Join forces with IRN and dig deeper.
https://irn.bz/InsiderClub</t>
  </si>
  <si>
    <t>9UIKRdRyTu8</t>
  </si>
  <si>
    <t>2017 08 02</t>
  </si>
  <si>
    <t>https://youtu.be/Vp4HvN-sSnY</t>
  </si>
  <si>
    <t>Paul &amp; Ben Eno   Rare Monsters You Should Absolutely Avoid at Night!</t>
  </si>
  <si>
    <t>Download the Podcast here:
https://inceptionradionetwork.com/paul-ben-eno-monsters/
Rare Monsters You Should Absolutely Avoid at Night!
Tuesday, August 1st, 2017 at 9 pm EDT, Kevin Cook of The Kevin Cook Show along with co-host Heidi Hollis invites paranormal adventurers Paul and Ben Eno to help us learn about the rare monsters that lurk in the woods at night and the reasons why we should absolutely avoid them at all cost.
PAUL &amp; BEN ENO
Paul &amp; Ben Eno are best known as the father-son co-hosts of the CBS Radio and WOON 1240 Boston/Worcester/Providence Sunday destination show Behind the Paranormal, with an estimated three million listeners. They have nearly 60 years of combined experience as paranormal researchers and adventurers.
This is the second book they have written together. Paul was one of the first paranormal investigators of the early 1970s, beginning while he was studying for the priesthood. His early mentors included parapsychology pioneer Dr. Louisa Rhine, Fr. John J. Nicola S.J. (technical advisor for the film The Exorcist) and legendary, first-generation “ghost hunters” Ed &amp; Lorraine Warren. He graduated from two seminaries, but was expelled from a third because of his paranormal work with less than two years to go before ordination. He ended up as an award-winning New England journalist and the author of six books on the paranormal and two books on history.
Paul and his wife, Jackie, live in Woonsocket, Rhode Island. * Ben joined his dad’s adventures in 2005 at the age of 13, demonstrating some unique insights and, at 16, becoming the youngest syndicated broadcaster in America. Ben is a sound expert and a graduate of Emerson College in Boston with a degree in sound design and audio post-production. Ben and his wife, Marian, live in Hopedale, Massachusetts.
Behind the Paranormal: Bigfoot, Mothman and Monsters You Never Heard Of (Behind the Paranormal 2) (Volume 2)
Find out why you shouldn’t look out your windows at night! Join father-son broadcasters and paranormal adventurers Paul &amp; Ben Eno, along with the world’s greatest monster hunters, for a plunge into new realms of weirdness in these first-hand reports of encounters with unexplained creatures, some never before published. Prepare not only for new encounters with Bigfoot and Mothman, but brace yourself to meet things you couldn’t make up, like the Ear Eater of Jasper County, the Webb Lake Big Bird and the Van Meter Visitor. And the explanations? In this companion book to “Behind the Paranormal: Everything You Know is Wrong (Schiffer Books, 2016), you’ll find more reason than ever to realize: Everything You Know REALLY IS Wrong!
Listen to this interview &amp; catch up on all the other shows by joining our IRN Insider program! - https://irn.bz/InsiderClub</t>
  </si>
  <si>
    <t>Vp4HvN-sSnY</t>
  </si>
  <si>
    <t>https://youtu.be/5deEFOd_wvw</t>
  </si>
  <si>
    <t>UFO Headline News Monday July 31st, 2017</t>
  </si>
  <si>
    <t>Get the rest of the links here:
https://inceptionradionetwork.com/ufo-headline-news-07-31-17/
Here is the UFO Headline News for Monday July 31st, 2017
Headline #1: Waxing Gibbous Moon This Week
Synopsis: Tonight – July 31, 2017 – and in the coming evenings, people will see a waxing gibbous moon in the evening sky. The half-lit first quarter moon just happened on Sunday, July 30. Waxing means we’re seeing more and more of the moon’s illuminated side, or day side. Gibbous means the moon’s disk appears to us now as more than 50% lit by sunshine. On July 31, the moon is barely more than 50% illuminated, but the moon will be appearing bigger and brighter each evening this week. Full moon will come August 7 or 8, 2017, depending on your time zone. And thus, in 2017, the moon will all but obliterate the annual Perseid meteor shower. At the same time, the moon is now edging toward a lunar eclipse, then a solar eclipse.
Headline #2: People Are Calling This NASA Statement a “Warning” – Read It For Yourself
Synopsis: People have been calling NASA’s latest statement about the upcoming total solar eclipse a “warning,” but the agency simply refers to the suggestions as “safety tips.” Either way, you’ll want to check it out. The list of best practices applies to the celestial phenomenon that’s set to occur on August 21, when an estimated 300 million people may be able to view a total solar eclipse. NASA predicts the total eclipse will be visible in 14 US states. But such celestial events can prove problematic because viewers and space fanatics don’t exercise the same caution they use in everyday life. “It’s common sense not to stare directly at the Sun with your naked eyes or risk damaging your vision, and that advice holds true for a partially eclipsed Sun,” NASA cautions in the official statement, which was released July 21st.
Headline #3: Three New Astronauts Join Space Station Crew
Synopsis: The latest International Space Station crew members have reached their orbiting home without a hitch, docking after a six-hour spaceflight at 5.54pm EDT. NASA’s Randy Bresnik, ESA’s Paolo Nespoli and Sergey Ryanzansky of Russia’s Roscosmos joined the other three members of Expedition 52 already onboard for a four month stint of scientific investigations. Commander Fyodor Yurchikhin of Roscosmos and Flight Engineers Peggy Whitson and Jack Fischer of NASA welcomed the new astronauts when the hatch was opened between the Soyuz spacecraft and the ISS’ Rassvet module, where the craft docked.
Headline #4: Scientists Discover A Building Block of Cells on Saturn’s Moon Titan
Synopsis: Our quest for extraterrestrial life may be closer to bearing fruit. As per recent findings published in Science Advances Magazine, scientists now have a “definitive detection” of vinyl cyanide, described as “the best candidate molecule for the formation of cell membranes/vesicle structures.” And given that cells are the building blocks of life, it’s not too far of an extrapolation to say that the discovery of vinyl cyanide on Titan, one of Saturn‘s moons, could be the discovery of a potential ingredient for, well, life itself.
Headline #5: Laser SETI For ‘Whole-Sky-At-A-Time’ Laser Flashes From Aliens
Synopsis:  Laser SETI is an audacious project to place specialized cameras around the globe to look for laser flashes from deep space. They have raised $53,000 of a $100,000 Indiegogo campaign. This is the first project ever to scan the *whole sky all the time* for signals from an extraterrestrial civilization. Laser SETI makes this possible by using multiple, redundant, and inexpensive detectors, located strategically around the globe. And experiments of the past two years have shown that this technology works. The Laser SETI campaign will fund the remaining development and the installation of two detectors in a fully operational observing campaign. This would be a prelude to large-scale production and deployment around the world. The two cameras will be enough to localize targets on the sky and examine the alg</t>
  </si>
  <si>
    <t>5deEFOd_wvw</t>
  </si>
  <si>
    <t>2017 07 31</t>
  </si>
  <si>
    <t>https://youtu.be/k6GWZ6iIH0E</t>
  </si>
  <si>
    <t>UFO Headline News Tuesday July 25th, 2017</t>
  </si>
  <si>
    <t>Get the rest of the links here:
https://inceptionradionetwork.com/ufo-headline-news-07-25-17/
In case you missed it here is the UFO Headline News for today</t>
  </si>
  <si>
    <t>k6GWZ6iIH0E</t>
  </si>
  <si>
    <t>https://youtu.be/YTaPbSXN4uA</t>
  </si>
  <si>
    <t xml:space="preserve">Mike Clelland   Have You Ever Had a Strange Owl Experience </t>
  </si>
  <si>
    <t>Download the Podcast here:
https://inceptionradionetwork.com/mike-clelland-owl/
Have You Ever Had a Strange Owl Experience?
Thursday, July 20th, 2017 at 10:30 pm EST, the resolute seeker of truth, René Barnett of NightVision Radio invites author Mike Clelland to share stories of strange owl experiences and first hand accounts where owls intersect with ufos, synchronicities, dreams and even death. After years of research, Mike may very well be the worlds top expert on owls and high strangeness.
MIKE CLELLAND
Mike Clelland is an avid outdoorsman, illustrator and UFO researcher. He has written extensively on the subject of alien abductions, synchronicities and owls. It was his first-hand experiences with these elusive events that have been the foundation for his research. 
His website hiddenexperience.blogspot explores these events and their connections to the alien contact phenomenon. This site also features extended audio interviews with visionaries and experts examining the complexities of the overall UFO experience. Beyond that, Mike is considered an expert in the skills of ultralight backpacking, and has authored or illustrated a series of instructional books focused on advanced outdoor techniques. He spent nearly 25 years living in the Rockies, and now lives in the Adirondacks.
The Messengers: Owls, Synchronicity and the UFO Abductee
Without question, this is a classic by one of the most exciting new authors in the UFO field today. After reading it, your view of reality will never be the same. The owl has held a place of reverence and mystique throughout history. And as strange as this might seem, owls are also showing up in conjunction with the UFO experience. Mike Clelland has collected a wealth of first-hand accounts in which owls manifest in the highly charged moments that surround alien contact.
Listen to this interview &amp; catch up on all the other shows by joining our IRN Insider program! - https://irn.bz/InsiderClub</t>
  </si>
  <si>
    <t>YTaPbSXN4uA</t>
  </si>
  <si>
    <t>https://youtu.be/hnAqjEzJjrg</t>
  </si>
  <si>
    <t>UFO Headline News Wednesday July 26th, 2017</t>
  </si>
  <si>
    <t>Get the rest of the links here:
https://inceptionradionetwork.com/ufo-headline-news-07-26-17/
Here is the UFO Headline News for Wednesday July 26th, 2017
Headline #1: Vega Is The Harp Star
Synopsis: The beautiful blue-white star Vega has a special place in the hearts of many skywatchers. Come to know it, and you will see why. Vega is easily recognizable for its brilliance and blue-white color. You can also easily pick out its constellation Lyra, which is small and compact, and consists primarily of Vega and four fainter stars in the form of a parallelogram. The little constellation Lyra has some interesting features. Near Vega is Epsilon Lyrae, the famed “double-double” star. Between the Gamma and Beta stars is the famous Ring Nebula, visible in small telescopes.
Headline #2: Space Agencies Prepare For Communications Drop Out as Mars Is Cut Off From Earth
Synopsis: NASA and other space agencies are preparing for some down time this week as communications with the planet Mars are cut off or seriously degraded. On July 27 at 01:17 GMT, the Red Planet will be in conjunction with the Sun. This means that between July 22 to August 1 there will be so much radio interference from the solar corona that it will not be possible to safely transmit orders to any of the Mars spacecraft.
Headline #3: Witness Says Cloaking ‘UFO’ Had United States Air Force Insignia
Synopsis: The witness was sitting in a restaurant drive-thru lane at 11:24 a.m. on June 25, 2017, when the incident occurred. “Looking right at it, my eyes hurt to look at it,” the witness stated. “It was using some kind of neural confusion. It was like trying to look at a needle coming at your eye. It gave off some type of electrical interference, and seemed to rotate radially even though it was stationary. It looked big enough to hold one or two people.” But the witness stated that there were letters and numbers on the object that were readable.
Headline #4: Alien Being Shot Dead By Military Police: January 18th, 1978–Part One
Synopsis: During the early morning hours of January 18th, 1978, UFOs were sighted flying over Fort Dix and McGuire Air Force Base, adjacent military bases. Shortly afterward, an Air Force security patrol was ordered to the back gate of McGuire AFB to allow entry to New Jersey State Police who were “searching for something”. One of the airmen on duty was “Sgt. Jeff Morse” (psuedonym). The State Trooper told Morse that a Fort Dix MP was pursuing a low-flying object that had hovered over his car; then a ‘small being with a large head and slender body’ appeared in front of his car.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 https://irn.bz/InsiderClub</t>
  </si>
  <si>
    <t>hnAqjEzJjrg</t>
  </si>
  <si>
    <t>https://youtu.be/1mtFC5ZtiCY</t>
  </si>
  <si>
    <t xml:space="preserve">Chris Brown   Is Alien Technology Behind the Formation of Crop Circles </t>
  </si>
  <si>
    <t>Download the Podcast here:
https://inceptionradionetwork.com/chris-brown-crop-circles/
Is Alien Technology Behind the Formation of Crop Circles?
Friday, July 28th, 2017 at 9 pm EDT, Heidi Hollis – The Outlander returns with UFO researcher Chris Brown to explain why he believes Alien technology may behind the formation of some crop circles.
CHRIS BROWN
Chris Brown alleges witnessing two separate sightings which transpired in the same location right out side of his home. One of these events involved a close encounter with a saucer-shaped object. The following event involved a floating orb navigating through the neighborhood streets.  
Listen to this interview &amp; catch up on all the other shows by joining our IRN Insider program! - https://irn.bz/InsiderClub</t>
  </si>
  <si>
    <t>1mtFC5ZtiCY</t>
  </si>
  <si>
    <t>https://youtu.be/8JeAv_jP45E</t>
  </si>
  <si>
    <t>Paranormal Blender   Another Delicious Soup of Cryptids, Ghost, and Aliens</t>
  </si>
  <si>
    <t>Download the Podcast here:
https://inceptionradionetwork.com/paranormal-blender-episode-3/
Another Delicious Soup of Cryptids, Ghost, and Aliens
Friday, July 28th, 2017 at 11 pm EDT, Paraversal Universe Radio’s au courant couple of the para-weird, Kevin and Jennifer Malek for another episode of the Paranormal Blender, their end of the month newscast about this months current paranormal, supernatural, fortean, esoteric, &amp; ultra-bizzare news stories from around the world. Joining them for analysis will be fellow Northern Wisconsin Paranormal Society Ltd members Ufologist Mike MJ Lucas &amp; Cryptozoologist/Shaman Donald Young.
So What’s in a Paranormal Blender?
By definition, a supernatural or paranormal phenomenon is an event that defies explanation in terms of the typical human experience. In other words, it is something that science can’t explain; at least not yet. Examples of paranormal phenomena include ghosts, cryptids, telekinesis, and other forms of psychic powers or supernatural entities.</t>
  </si>
  <si>
    <t>8JeAv_jP45E</t>
  </si>
  <si>
    <t>https://youtu.be/0_VImCcFA9Y</t>
  </si>
  <si>
    <t xml:space="preserve">UFO Landing   Is Washington Preparing for a UFO Landing </t>
  </si>
  <si>
    <t>Download the Podcast here:
https://inceptionradionetwork.com/ufo-landing/
Is Washington Preparing for a UFO Landing?
Saturday, July 29th, 2017 at 9 pm EDT, Mack Maloney, Juan-Juan and Commander Cobra of Mack Maloney’s Military X-Files discuss a startling revelation made by a government operative who has appeared on the show in the past. Also, a return to the Clown Craze, why 9000 feral dogs are running loose in Dallas, the Great Wales UFO Flap, plus the beginnings of the famous Cobra vs Juan-Juan Feud.
The Debate over Extraterrestrial Life
Extraterrestrial life, also called alien life (or, if it is a sentient or relatively complex individual, an “extraterrestrial” or “alien”), is life that does not originate from Earth. These hypothetical life forms may range from simple single-celled organisms to beings with civilizations far more advanced than humanity. Although many scientists expect extraterrestrial life to exist in some form, there is no evidence for its existence to date. The Drake equation speculates about the existence of intelligent life elsewhere in the universe. The science of extraterrestrial life in all its forms is known as exobiology.
Since the mid-20th century, there has been an ongoing search for signs of extraterrestrial life. The search encompasses a search for current and historic extraterrestrial life, and a narrower search for extraterrestrial intelligent life. Reflecting the category of search, methods range from the analysis of telescope and specimen data to radios used to detect and send signals of communication.
The concept of extraterrestrial life, and particularly extraterrestrial intelligence, has enjoyed a major cultural impact, chiefly including works of science fiction. Over the years, science fiction both communicated scientific ideas and influenced public interest and perspectives of extraterrestrial life. One shared space is the debate over the wisdom of attempting communication with possible extraterrestrial intelligence: Some encourage aggressive methods to try for contact with intelligent extraterrestrial life, whereas others argue that it might be dangerous to actively call attention to Earth.
Listen to this interview &amp; catch up on all the other shows by joining our IRN Insider program! - https://irn.bz/InsiderClub</t>
  </si>
  <si>
    <t>0_VImCcFA9Y</t>
  </si>
  <si>
    <t>https://youtu.be/UztWa8SkyBI</t>
  </si>
  <si>
    <t>UFO Headline News Friday July 28th, 2017</t>
  </si>
  <si>
    <t>Get the rest of the links here:
https://inceptionradionetwork.com/ufo-headline-news-07-28-17/
Here is the UFO Headline News for Friday July 28th, 2017
Headline #1: Moon, Jupiter and Spica On July 28th
Synopsis: Tonight – July 28, 2017 – shortly after sunset, let the waxing moon guide you to the planet Jupiter and Spica, the brightest star in the constellation Virgo the Maiden. You simply can’t miss Jupiter. It’s the second-brightest heavenly body to illuminate the evening sky, after the moon. Although the planet Venus is brighter than Jupiter, Venus appears only in the eastern sky during the wee hours before sunrise. Venus will remain in the morning sky for the rest of this year. So, right now and for some months to come, there’s no way to mistake Venus for Jupiter – or vice versa.
Headline #2: New Comet: C-2017 01 ASAS-SN Takes Earth By Surprise
Synopsis: A new comet discovery crept up on us this past weekend, one that should be visible for northern hemisphere observers soon. We’re talking about Comet C/2017 O1 ASAS-SN, a long period comet currently visiting the inner solar system. When it was discovered on July 19th, 2017 by the All Sky Automated Survey for Supernovae (ASAS-SN) system, Comet O1 ASAS-SN was at a faint magnitude +15.3 in the constellation Cetus. In just a few short days, however, the comet jumped up a hundred-fold in brightness to magnitude +10, and should be in range of binoculars now. Hopes are up that the comet will top out around magnitude +8 or so in October, as it transitions from the southern to northern hemisphere.
Headline #3: Launcher For Next Space Station Crew in Position For Liftoff Friday
Synopsis: A Russian Soyuz rocket made a railroad journey Wednesday to its launch pad in Kazakhstan, two days before blastoff with a crew of three spaceflight veterans from the United States, Italy and Russia heading for the International Space Station. The three-stage rocket departed an assembly building just after sunrise Wednesday on a special rail car for the journey to Launch Pad No. 1, the same mount from which Russian cosmonaut Yuri Gagarin launched on the first piloted space mission in April 1961. Friday’s liftoff is scheduled for 1541 GMT (11:41 a.m. EDT; 9:41 p.m. Baikonur time). The three-man crew inside the Soyuz MS-05 capsule will head into orbit on a fast-track pursuit of the space station, with docking set for approximately 2200 GMT (6 p.m. EDT) with the research outpost’s Rassvet module.
Headline #4: UFO Sighting in Hughes Springs, Texas
Synopsis: My cousin and I were driving from town back to the property both of our houses are on, about five miles from town; it was dark out and since the moon is waning and we live in a very rural town it was quite dark when all of a sudden out of nowhere we both see–at the same time–a large object in the sky, it was glowing green and appeared to be falling slowly in a descending manner; it was difficult to calculate how far above or how far from us the object was but it couldn’t have been too much higher than the trees or more than three miles away from us–we did not investigate...
Headline #5: Black Triangle Sighting in Boulder City, Arizona
Synopsis: I was headed toward Las Vegas on Highway 93 when I noticed a bright light in the distance and thought it was a plane; after traveling for sometime I noticed that it had not moved and then two more lights turned on, forming a triangle; it hovered above the mountain range and for some reason, I felt like I shouldn’t have been looking at it–that’s when I decided to take a short video which I posted on Facebook–and right after I started recording the video, a small flashing orb began to fall from this object.
Headline #6: UFO Sighting in Halifax, Nova Scotia, Canada
Synopsis: Woke up at noon; blue sky and sunny, with large white clouds around; I went out front door to have a cigarette and looked up at the blue sky and immediately saw a white small marble-looking object in a patch of blue sky; first I thought it was a drone, due to how fast it was</t>
  </si>
  <si>
    <t>UztWa8SkyBI</t>
  </si>
  <si>
    <t>https://youtu.be/f2Ut8VwlRAU</t>
  </si>
  <si>
    <t>UFO Headline News Weekend of Saturday July 29thSunday July 30th, 2017</t>
  </si>
  <si>
    <t>Get the rest of the links here:
https://inceptionradionetwork.com/ufo-headline-news-07-29-17/
Here is the UFO Headline News for The Weekend of Saturday July 29th/Sunday July 30th, 2017
Headline #1: Mercury Farthest From Sun July 29th-30th, 2017
Synopsis: Depending on where you live worldwide, the innermost planet Mercury reaches its greatest elongation from the sun on July 29 or 30, 2017. That is its farthest point from the sun on our sky’s dome. Because this is a greatest eastern elongation, Mercury will be to the east of sunset. In other words, it’ll be low in the western sky after sunset. Look for Mercury in the western twilight, starting around 45 minutes after the sun goes down. Mercury will be pretty much on line with two much brighter celestial objects, the moon and the planet Jupiter. Since these two brilliant beauties will pop out almost immediately after sunset, let them help guide you to Mercury.
Headline #2: A Plane-Sized Asteroid Buzzes By Earth Undetected
Synopsis: Astronomers first spotted an asteroid about as long as a 737 passenger jet on Sunday and analyzed its path to determine it had made a close pass by our planet three days earlier. In other words, the big space rock slipped right by us without being detected and was only seen in our cosmic rear-view mirror. While the asteroid flew right on by without incident, it was a relatively close pass.  It came within about one-third the distance between Earth and the Moon, roughly 76,448 miles or 123, 031 kilometres. With an estimated size of between 82 and 256 feet (25 and 78 meters), it was around three times as big as the bolide that entered our atmosphere in 2013 and exploded over Chelyabinsk, Russia, blowing out windows and causing numerous injuries on the ground. That house-sized bit of cosmic deris also had been previously undetected.
Headline #3: Half of Everything in the Milky Way–Including Humans–Comes From Far Flung Galaxies
Synopsis: Up to half of the Milky Way is made up of matter that came from distant galaxies, having been ejected from its home during supernova explosions. This means everything in our home galaxy, including humans, is, in part, of intergalactic origin. Using supercomputer simulations, scientists were able to track how, over time, matter had been moved around the universe via a process called “intergalactic transfer.” The team, from Northwestern University, say their findings have important implications for galaxy evolution, providing an insight into how matter becomes distributed throughout the cosmos.
Headline #4: Archaeologists Return to Legendary Birthplace of King Arthur
Synopsis: Last summer, researchers discovered traces of early medieval life at Tintagel in Cornwall, on England’s southwest coast, where the legendary British monarch was said to have been born. Now, they’ve returned to the site for another round of digging, to further explore buried buildings dated from the fifth to the seventh centuries. The striking ruins of a 13th-century castle still stand on the Tintagel headland, but the site’s history stretches back further, to the centuries after the end of Roman rule. It was during this time that King Arthur is said to have fought the invading Saxons. Tintagel is the birthplace of Arthur, according to a 12th-century writer named Geoffrey of Monmouth, who popularized legends about the king and the wizard Merlin. Still, there’s no airtight historic evidence that Arthur existed.
Headline #5: Tomb of King Tutankhamun’s Wife Likely Discovered, Archaeologists Say
Synopsis: History buffs may have a reason to rejoice after a team of archeologists found evidence of a tomb, which they believe to be that of King Tutankhamun’s wife Ankhesenamun. A group, led by renowned archeologist Zahi Hawass, is sure there is a tomb located near the tomb of pharaoh Ay (1327-1323 B.C.) — Ankhesenamun’s second husband — in Egypt’s Valley of the Kings, but they are still not fully sure whether it belongs to King Tut’s wife or not. “We are sure there is a tomb there, but we do no</t>
  </si>
  <si>
    <t>f2Ut8VwlRAU</t>
  </si>
  <si>
    <t>https://youtu.be/PzdXU3wTQFo</t>
  </si>
  <si>
    <t>UFO Headline News Thursday July 27th, 2017</t>
  </si>
  <si>
    <t>Get the rest of the links here:
https://inceptionradionetwork.com/ufo-headline-news-07-27-17/
Here is the UFO Headline News for Thursday July 27th, 2017
Headline #1: Go Someplace Dark and Watch Meteors!
Synopsis: Tonight – July 27, 2017 – and in the coming nights, treat yourself to one of nature’s spectacles. Every year, people look forward to the August Perseid meteor shower. And it’s wonderful, with regular rates of about 60 meteors per hour at its peak. The Perseids are gearing up even now, so if you go outside between midnight and dawn tonight or this weekend, you might see some. But there’s another meteor shower happening now, too. It’s the Delta Aquarid meteor shower. The Delta Aquarids don’t have as definite a peak as the Perseids. Instead, the shower produces a steady supply of meteors for some weeks in late July and early August. Tonight – or this weekend – are good times to watch because the moon is in a waxing crescent phase. That means the moon now sets in early evening. In other words, we have deliciously dark skies for watching the Delta Aquarids, which are at their best in dark hours before dawn.
Headline #2: There Might Be A Whole Bunch of Water Hiding Inside The Moon
Synopsis: With how much attention humanity has devoted to studying Earth’s moon over the centuries, you’d think we’d have a good handle on just about everything there is to know about our nearest neighbor. Some extremely interesting new research suggests that’s simply not the case, and if the scientific team comprised of researchers from the University of Hawaii as well as Brown holds water, the moon might be a great deal more wet inside than previously thought. Scientists have known for some time that there is at least some water on the moon. However, the complete lack of an atmosphere and the ravages of our sun was blamed for its almost complete depletion. But now, the idea that a greater amount of water might be hiding underneath the moon’s surface is beginning to look quite plausible, and after detecting tiny bits of water encased in volcanic glass within the moon rocks brought back to Earth from the Apollo missions, this new research effort is looking deeper.
Headline #3: After A Year in Space, The Air Hasn’t Gone Out of NASA’s Inflated Module
Synopsis: A prototype of what could be the next generation of space stations is currently in orbit around the Earth. The prototype is unusual. Instead of arriving in space fully assembled, it was folded up and then expanded to its full size once in orbit. The module is called BEAM, the Bigelow Expandable Activity Module, and it has been attached to the International Space Station since April last year. Expandable modules allow NASA to pack a large volume into a smaller space for launch. They’re not made of metal, but instead use tough materials like the Kevlar found in bulletproof vests. The station crew used air pressure to unfold and expand the BEAM, but it’s wrong to think about BEAM as expanding like a balloon that could go “pop” if something punctured it.
Headline #4: Three Massive Orange-Red Balls Hover Low In The Sky
Synopsis: Description: On Tuesday night my girlfriend and I were in our tent in the E-loop of the Maryland State Park of Assateague Island. It was about 10:30 PM when I looked out the side of the tent. There were three massive orange/red balls canted twenty degrees and hovering slowly, low to the ground, but covering all that we could see from inside the tent. I was an Imagery Interpreter in the Air Force, I was trained to identify every aircraft in the world.
Headline #5: UFO Sighting in Arlington, Virginia
Synopsis: It was dusk and I had been outside for about an hour or so observing passing air traffic using my high-powered binoculars; as it was dusk, I started to look for stars and planets, first finding Jupiter (to my west-southwest)–in fact, Jupiter was the only space object I had seen so far on this night–continuing to scan the skies, I turned about 360 degrees to see what I could see and I spotted with my</t>
  </si>
  <si>
    <t>PzdXU3wTQFo</t>
  </si>
  <si>
    <t>https://youtu.be/TUfY51hfqlU</t>
  </si>
  <si>
    <t>UFO Headline News Monday July 24th, 2017</t>
  </si>
  <si>
    <t>Get the rest of the links here:
https://inceptionradionetwork.com/ufo-headline-news-07-24-17/
In case you missed it here is the UFO Headline News for today</t>
  </si>
  <si>
    <t>TUfY51hfqlU</t>
  </si>
  <si>
    <t>https://youtu.be/8Qy6YH7VI-Y</t>
  </si>
  <si>
    <t>Dan Hoquist   A Giant Hidden History, Anunnaki Ancient Lines Connection!</t>
  </si>
  <si>
    <t>Download the Podcast here:
https://inceptionradionetwork.com/dan-hoquist/
A Giant Hidden History, Anunnaki Ancient Lines Connection!
Saturday, July 29th, 2017 at 11 pm EDT, Paranormal Now’s host Alan B. Smith as he welcomes author Dan Hoquist to discuss the documented – and covered up – evidence for giants and the Anunnaki of biblical and Sumerian lore. Dan has discovered in his research a connection of lines astoundingly wide in planetary scope. Dan believes that the connection between the great Great Pyramids of Giza, Stone Hedge, and other megalithic and subterranean sites goes back even further into history. Moreover, he shares his research into the Marfa, Texas lights and the ancients use of natural energy used by ancient Egyptians and other ancient world traveled cultures.
Questions asked: Why did the supposed Anunnaki come to Earth? What was the near supernatural supplement, manna, consumed by the ancient Israelites? How could ancient people have tapped into electricity using only natural materials?
DAN HOQUIST
Dan Hoquist became a Seeker of Truths (with a Capital ‘T’), and sometimes, ‘finder’, at a very early age. Introduced to various World Religions, took the Path of a ‘true’ Skeptic, and ‘walked in the Moccasins’, of the People. Now seeks to share kowledge gained, by experience, and the Wisdom of more learned, in hopes that others will follow, and , by passing before, make an easier path for others to follow.
Longtime resident of San Gorgonio Pass, Calif.
Graduated Banning High School,
22 years as Journeyman SheetMetal Worker and Carpenter,
16 years working with the United States Postal Service as a Rural &amp; City Mail Carrier, Clerk, Office &amp; sometime Supervisor.
Discovered Nazca type Lines and Geoglyphs ON, and around the Marfa, Texas Plateau during the Summer of 2015.
After trying, in vain, to gain Public awareness through regular channels, such as Texas Archaeological Society, and even by speaking directly with the Anthropology and Archaeology Department of Texas State University, realized that nothing was going to happen, if I did not get personally involved.
Devotion to the Truth was Validated in April, 2016, by a ‘Fly-over’, and Photographic Evidence was taken, and, NOW, it is made available to ALL! – http://dondanl.com/
Alan’s Paranormal Cabin
Ancient Made New With Open Minds
It is not always easy to believe in something that sounds like it is from an old myth or an imaginative comic book series. Some ideas may be fun to talk about and entertain, but how long do you listen until you drift into doubt – pulled back to “reality” by the factual paradigms of which you are familiar?
Read the rest here: https://inceptionradionetwork.com/dan-hoquist/</t>
  </si>
  <si>
    <t>8Qy6YH7VI-Y</t>
  </si>
  <si>
    <t>2017 07 28</t>
  </si>
  <si>
    <t>https://youtu.be/h49hAYVFrg4</t>
  </si>
  <si>
    <t>Dr  John C  Robinson   The Divine Human</t>
  </si>
  <si>
    <t>The Divine Human
Monday, July 24th, 2017 at 6 pm EDT, Keith Anthony Blanchard of Center of Light Radio invites clinical psychologist Dr. John C. Robinson to help us answer whether we are already divine  and more, revealing the ultimate meaning of the New Aging
DR. JOHN C. ROBINSON
John C. Robinson is a clinical psychologist with a second doctorate in ministry, an ordained interfaith minister, the author of nine books and numerous articles on the psychology, spirituality and mysticism of the New Aging, and a frequent speaker at Conscious Aging Conferences. You can learn more about his work at www.johnrobinson.org.
His major works include Death of the Hero, Birth of the Soul; But Where Is God: Psychotherapy and the Religious Search; Ordinary Enlightenment; Finding Heaven Here; The Three Secrets of Aging; Bedtime Stories for Elders; What Aging Men Want: Homer's Odyssey as a Parable of Male Aging; his first novel, Breakthrough; and The Divine Human: The Final Transformation of Sacred Aging.
John's work has received praise from numerous visionary writers including Angeles Arrien, Arjuna Ardagh, Robert Atchley, Robert Bly, Allan Chinen, Matthew Fox, John Gray, Andrew Harvey, Gay Hendricks, Robert Johnson, Aaron Kipnis, Stanley Krippner, Malidoma Some, Harry Moody, Carol Orsborn, Kenneth Ring, Bernie Siegel, Jacquelyn Small, Jeremy Taylor, and Jonathan Young.
John's growing audience comes to his work through talks and workshops at conscious aging conferences (e.g., Sage-ing International, Conscious Elders Network, 6th and 7th International Conferences on Aging and Spirituality, Creation Spirituality Communities Gatherings, Mankind Project in Louisville, Progressive Christianity Embrace Festival, and the United Church of Christ) and webinars with The Shift Network Summit on Aging, CSource, and Sag-ing International), a website hosted by the Authors Guild, radio and video interviews and presentations and five conscious aging books published by John Hunt Publishing. What is unique about his material is its mystical description of the evolution of a Divine Human in a Divine World via the profound and unprecedented dynamics the New Aging.
His new book, The Divine Human argues that our new longevity has become a new developmental stage in the human life cycle, offering humanity profound opportunities for psychological, spiritual and mystical transformation, expanding not only our lifespan but our awareness of God as well. What if we discover in this awakening that we are already divine? What if this realization transforms our very nature and purpose in the world? The Divine Human answers these questions and more, revealing the ultimate meaning of the New Aging
*****
Join forces with IRN and dig deeper.
https://irn.bz/InsiderClub</t>
  </si>
  <si>
    <t>h49hAYVFrg4</t>
  </si>
  <si>
    <t>https://youtu.be/OXRR9aKtsPo</t>
  </si>
  <si>
    <t>Mark O'Connell   The Close Encounters Man  How One Man Made the World believe in UFOs</t>
  </si>
  <si>
    <t>The Close Encounters Man: How One Man Made the World believe in UFOs
Wednesday, July 26th, 2017 at 7:30 pm EDT, join Supernatural Girlz host Patricia Baker and co-host PK for another NEW show with author Mark O'Connell as he brings us into the world of J. Allen Hynek.
After years of debunking UFOs Hynek made a shocking statement: UFOs are real.
Thirty years after his death, Hynek's transformation from skeptic to true believer remains one of the great misunderstood stories of science. Author Mark O'Connell reveals how Hynek's work as a celebrated astronomer and as the Air Force's go-to UFO expert for 20 years stretched the boundaries of modern science, laid the groundwork for the possibility of UFOs and was the basis of the film, Close Encounters of the Third Kind.
Don't miss this show!!
MARK O'CONNELL
Mark O’Connell is a screenwriter, teacher, and blogger. He wrote episodes for Star Trek: The Next Generation and Star Trek: Deep Space Nine, and has developed feature film projects with major studios, including Walt Disney and DreamWorks Animation. He is also the founder of the UFO blog High Strangeness. He lives in Wisconsin with his wife, Monica, and teaches screenwriting at DePaul University in Chicago.
The Close Encounters Man: How One Man Made the World Believe in UFOs
The wildly entertaining and eye-opening biography of J. Allen Hynek, the astronomer who invented the concept of "Close Encounters" with alien life, inspired Steven Spielberg’s blockbuster classic science fiction epic film, and made a nation want to believe in UFOs.
*****
Join forces with IRN and dig deeper.
https://irn.bz/InsiderClub</t>
  </si>
  <si>
    <t>OXRR9aKtsPo</t>
  </si>
  <si>
    <t>2017 07 26</t>
  </si>
  <si>
    <t>https://youtu.be/UcmuAsuG4Kg</t>
  </si>
  <si>
    <t>Russ Breault   Everything You Need to Know about the Shroud of Turin</t>
  </si>
  <si>
    <t>Download the Podcast here:
https://inceptionradionetwork.com/russ-breault-shroud-turin/
Everything You Need to Know about the Shroud of Turin
Tuesday, July 25th, 2017 at 9 pm EDT, Kevin Cook of The Kevin Cook Show along with co-host Heidi Hollis invites Shroud expert Russ Breault to help us unravel the mystery of the Shroud of Turin by showing us how he meticulously collects and connects material clues to prove its authenticity.
RUSS BREAULT
Russ Breault has appeared in numerous nationally televised documentaries airing on History Channel, Discovery Channel and CBS. He hosted and produced 12 episodes of The Shroud Report, a half-hour interview show with the world’s leading experts.
He has participated in nearly every international research symposium since the first Shroud of Turin Research Project (STURP) conference in 1981. He attended all three recent public exhibitions in Turin, Italy in 1998, 2000 and 2010.
Mr. Breault is the President and founder of the Shroud of Turin Education Project Inc. (STEP) which functions to raise general awareness of the Shroud with a specific focus on colleges and universities by inspiring young people to investigate this fascinating mystery. – https://shroudencounter.com
What is the Shroud of Turin?
The Shroud of Turin or Turin Shroud (Italian: Sindone di Torino, Sacra Sindone [ˈsaːkra ˈsindone] or Santa Sindone) is a length of linen cloth bearing the image of a man who is alleged to be Jesus of Nazareth. The cloth itself is believed by some to be the burial shroud he was wrapped in when he was buried after crucifixion although three radiocarbon dating tests in 1988 dated a sample of the cloth to the Middle Ages. The shroud is kept in the royal chapel of the Cathedral of Saint John the Baptist in Turin, northern Italy. 
Listen to Russ Breault’s interview &amp; catch up on all the other shows by joining our IRN Insider program! - https://irn.bz/InsiderClub
The post Russ Breault appeared first on Inception Radio Network | UFO &amp; Paranormal Talk Radio.</t>
  </si>
  <si>
    <t>UcmuAsuG4Kg</t>
  </si>
  <si>
    <t>2017 07 25</t>
  </si>
  <si>
    <t>https://youtu.be/Lf554z9fNFQ</t>
  </si>
  <si>
    <t xml:space="preserve">Stanton Friedman   What Motivates Flying Saucer Debunkers &amp; Frauds </t>
  </si>
  <si>
    <t>Download the Podcast here:
https://inceptionradionetwork.com/stanton-friedman-flying-saucer/
What Motivates Flying Saucer Debunkers &amp; Frauds?
Sunday, July 23rd, 2017, MJ of Pang Radio along with co-host Ken Storch invites Ufology’s most tenacious advocate Stanton Friedman to discuss the true motivation behind the frauds of the UFO community and disinformation campaigns designed to discredit the existence of flying saucers. Stanton also looks to give his insight on the current state of the Roswell UFO crash incident after 70 years.
STANTON FRIEDMAN
Stanton T. Friedman, a nuclear physicist with BS and MS degrees from the University of Chicago, is the best-known scientific ufologist in North America and probably the world. He has worked on classified fission and fusion nuclear propulsion systems for space exploration for companies such as General Electric.
As a ufologist, he has lectured at more than 600 colleges in 50 states, 9 provinces, and 18 countries. He is co-author of the Roswell book, Crash at Corona, and the author of Top Secret/Majic.
He has appeared on numerous TV documentaries including The History Channel and Sci-Fi Channel and hundreds of radio and TV programs. He lives in Fredericton, New Brunswick, Canada.
Listen to this interview &amp; catch up on all the other shows by joining our IRN Insider program! - https://irn.bz/InsiderClub</t>
  </si>
  <si>
    <t>Lf554z9fNFQ</t>
  </si>
  <si>
    <t>https://youtu.be/eXtmzhaB5JQ</t>
  </si>
  <si>
    <t>UFO Headline News the Weekend of July 22ndJuly 23rd, 2017</t>
  </si>
  <si>
    <t>Get the rest of the links here:
https://inceptionradionetwork.com/ufo-headline-news-07-22-17/
Here is the UFO Headline News for the Weekend of July 22nd/July 23rd, 2017
Headline #1: See Corona Borealis, The Northern Crown
Synopsis: Tonight, look for the constellation Corona Borealis, also known as the Northern Crown. You’ll need a dark sky to see it, but, if you have one, the constellation is easy to pick out because it makes the shape of the letter C. To see this famous C-shaped assemblage of stars from the Northern Hemisphere, during the evening hours in July, you’ll be looking high overhead. From the Southern Hemisphere, the constellation is low in the northern sky. Corona Borealis constellation is distinctive. It looks like a half-circle, in the middle of which is a white jewel of a star called Alphecca or Gemma.
Headline #2: Google Street View’s Latest Destination: The International Space Station
Synopsis: You’ve used Google Street View to check out a new apartment, map traffic before you hit the road and search for haunting slices of the everyday world. Now, the comprehensive terrestrial mapping system has gone extraterrestrial, allowing users to peer inside the International Space Station from their computer 248 miles below with 360-degree, panoramic views. The Street View imagery was captured by Thomas Pesquet, an astronaut with the European Space Agency, who spent six months aboard the ISS before returning to earth in June.
Headline #3: In ‘Valerian and The City of a Thousand Planets’ International Space Station Evolves Into Interstellar Metropolis
Synopsis: In the new adventure movie “Valerian and the City of a Thousand Planets,” directed by Luc Besson, the title city of Alpha has a present-day origin: the International Space Station. The opening of “Valerian” — a film inspired by the popular French comic series “‘Valérian et Laureline,” created by Pierre Christin and Jean-Claude Mézières — has a scene that showcases the International Space Station (ISS) as it grows into a galactic United Nations, hosting meet-and-greets with representatives from Earth and, later, aliens. It grows physically, too, until it is large enough that it needs to be moved out of low-Earth orbit.
Headline #4: Old NASA Computers, Tapes Found in Dead Man’s Basement
Synopsis: Two huge, Apollo-era NASA computers and more than 300 data-recording tapes were found in the Pittsburgh basement of a dead engineer in late 2015, according to media reports. In November 2015, a scrap dealer was invited to clean out the basement of the recently deceased IBM engineer, who did some work for NASA at the height of the Space Race. The dealer found about 325 magnetic data tapes and the two giant computers, both of which were marked “NASA Property.” The scrap dealer contacted NASA to inform the agency of the find, and NASA’s Office of the Inspector General (OIG) performed an investigation. Ars Technica obtained the OIG’s report via a Freedom of Information Act request.
Headline #5: North Carolina Island’s Mysterious Birth Appears on NASA Satellite Images
Synopsis: NASA has released satellite images that show North Carolina’s newly formed Shelly Island was born in November. The photos, acquired by the Operational Land Imager on the Landsat 8 satellite, show the sands that grew into the island first registered in November 2016 in the shoal area off Cape Point. A second image, taken in January 2017, shows waves were clearly breaking on the shallow region off the cape’s tip, NASA said. The site of those breakers is where the island eventually formed. The third image, taken this month, shows the island clearly formed, and nearly a mile in length. “What exactly causes a shallow region to become exposed is a deep question, and one that is difficult to speculate on without exact observations,” said geomorphologist Andrew Ashton in a NASA report on the island.
Headline #6: Ancient Religious Stones Hiding Secret Message Only Visible At Night
Synopsis: Mysterious messages that are only visible at night hav</t>
  </si>
  <si>
    <t>eXtmzhaB5JQ</t>
  </si>
  <si>
    <t>2017 07 24</t>
  </si>
  <si>
    <t>https://youtu.be/5n5tyYQ1MfA</t>
  </si>
  <si>
    <t>STAR WARS The Last Jedi Roundtable Discussion!</t>
  </si>
  <si>
    <t>Download the Podcast here:
https://inceptionradionetwork.com/star-wars-last-jedi-roundtable/
STAR WARS The Last Jedi | Intensely Fun Roundtable Discussion!
Saturday, July 22nd, 2017 at 11 pm EDT, Paranormal Now’s host Alan B. Smith as he geeks out and takes a fun break from the usual format! The passionately loved topic of the much anticipated film, STAR WARS The Last Jedi, leads a roundtable discussion with friends and masters of the Star Wars universe!
With the intention of avoiding the Greedo/Han confrontation being re-edited, Alan and his guests, Mac Barnes, Camille-Betina Atkinson and Drew Gregory couldn’t help but express their heartfelt and analytical opinions. Moving on, they further the discussion by exploring the many new theories about the fate of Luke Skywalker.
What does the title of The Last Jedi indicate? Is Luke offering a new way to study the Force? Is the light side of the Force too weak on its own to battle the seething dark side – and what does that mean philosophically and metaphysically?
STAR WARS ROUNDTABLE PANELIST
Actor, Drew Gregory, bringing the laughs, also seriously believes that there will be some catastrophic change to the typical Star Wars storyline that will astound, shock and possibly even anger many hard core SW fans. To find out more about Drew visit his IG page at: http://instagram.com/thegreatwhitechocolate
Actor, Camille-Betina Atkinson, brings the fun and sass, and shares her heartfelt connection to SW beginning with seeing the original Star Wars as an 18 month year old…and begging her mom to see it again! To find out more about Camille visit: http://camillebatkinson.com/
Actor, Mac Barnes, a.k.a “the Star Wars Encyclopedia”, brings his good vibes and vast knowledge. Having grown up with episodes 1, 2 and 3 plus an unprecedented saturation of all things Star Wars entertains the idea that Rey may in fact be a Skywalker. After stepping away from his extremely popular SW themed IG account, Mac is starting a new IG account at: http://instagram.com/themactor
Alan’s Paranormal Cabin
The Force Is Waiting and It Looks Good
I was born after the original Star Wars film was released and just under one year old after The Empire Strikes Back was released. So it wasn’t until I was about 5 years old before I was exposed to Star Wars. But in the 80s Star Wars and George Lucas owned the filmic media attention and saturated my mind. 
Read the rest here; https://inceptionradionetwork.com/star-wars-last-jedi-roundtable/</t>
  </si>
  <si>
    <t>5n5tyYQ1MfA</t>
  </si>
  <si>
    <t>https://youtu.be/_hLt7HODeis</t>
  </si>
  <si>
    <t>See You in the Parking Lot    There’s a Paranormal Party in the Parking Lot, Let’s Go!</t>
  </si>
  <si>
    <t>Download the Podcast here:
https://inceptionradionetwork.com/see-you-in-the-parking-lot/
There’s a Paranormal Party in the Parking Lot, Let’s Go!
Saturday, July 22th, 2017 at 9 pm EDT, Mack Maloney, Juan-Juan and Commander Cobra of Mack Maloney’s Military X-Files talk  to Rob Beckhusen about terrorists arming container ships. 
Switchblade Steve on simultaneous UFO and Bigfoot sightings in Washington State. A Black-Eyed Child stops by to talk about how best to cook Juan-Juan. Mack reveals plans to sue ISIS for stealing his book ideas. Special guests: Author Marc Zappulla and UFO Comedian Phil Yebba.
Black-Eyed Children
The supposed origins of the legend are some 1996 postings written by Texas reporter Brian Bethel on a “ghost-related mailing list” relating two alleged encounters with “black-eyed kids”. Bethel describes encountering two such children in Abilene, Texas in 1996,[6] and claims that a second person had a similar, unrelated encounter in Portland, Oregon. Bethel’s stories have become regarded as classic examples of creepypasta, and gained such popularity that he published a FAQ “just to keep up with demand for more info about the new urban legend.” In 2012, Brian Bethel told his story on the reality television series Monsters and Mysteries in America. He wrote a follow-up article for the Abilene Reporter News, describing his experience and maintaining his belief that it was legitimate.
Listen to this interview &amp; catch up on all the other shows by joining our IRN Insider program! - https://irn.bz/InsiderClub</t>
  </si>
  <si>
    <t>_hLt7HODeis</t>
  </si>
  <si>
    <t>https://youtu.be/yjuwbWSEM4Y</t>
  </si>
  <si>
    <t>Outlandish Corner  Open Lines &amp; Listener Emails with Heidi</t>
  </si>
  <si>
    <t>Download the Podcast here:
https://inceptionradionetwork.com/outlandish-corner-ep-2/
Outlandish Corner: Open Lines &amp; Listener Emails with Heidi
Friday, July 21st, 2017 at 9 pm EDT, Heidi Hollis – The Outlander’s Outlandish Corner opened the evening by responding to emails and sharing the podium with listeners who want to share their personal UFO and Paranormal experience.
OPEN LINES
Have you or someone you know experienced something odd from the holy to the unholy? I’m someone who has been there, seen that, experienced it, wrote about it and got over it and NOW I’m helping others do the same thing!
So call me with your stories, or email me at: dasoutlander@gmail.com and listen in to hear me read and address your questions! If you know me or my show, it’s going to be fun, spooky, with Shadow People and interesting!
Listen to this interview &amp; catch up on all the other shows by joining our IRN Insider program! - https://irn.bz/InsiderClub
The post Outlandish Corner appeared first on Inception Radio Network | UFO &amp; Paranormal Talk Radio.</t>
  </si>
  <si>
    <t>yjuwbWSEM4Y</t>
  </si>
  <si>
    <t>https://youtu.be/nDrUX-Vp1ho</t>
  </si>
  <si>
    <t>Scott Mardis &amp; William Dranginis   Lake Champlain Monster Hunt!</t>
  </si>
  <si>
    <t>Download the Podcast here:
https://inceptionradionetwork.com/scott-mardis-william-dranginis/
Lake Champlain Monster Hunt!
Friday, July 21st, 2017 at 11 pm EDT, Paraversal Universe Radio’s au courant couple of the para-weird, Kevin and Jennifer Malek as they get an official update from Cryptozoologists Scott Mardis and William Dranginis from the ZPS on the 2017 Champ Expedition on Lake Champlain.
SCOTT MARDIS
Scott Mardis thought he had his life figured out. Fifteen years ago, he was a rock musician in Philadelphia, entertaining bar-goers with his wild guitar riffs.
But a trip to the library one afternoon changed everything. Mardis stumbled upon a book about lake monsters.
“All of the sudden, I found myself less interested in playing music, and more interested in the question of lake monsters and sea serpents,” Mardis said.
Though he couldn’t afford to move to Scotland to pursue the Loch Ness Monster, Mardis decided to pack his bags and head north to Vermont, where there had been stories of a similar creature known as Champ, lurking in Lake Champlain.
The transition from a city to a more rural location has been tough on Mardis.
“I’ve had to suffer through a lot of bad jobs, just to stay here,” he said. “This is a full-time job you don’t get paid for. You do it out of your own love for the work.”
Despite his financial struggles, Mardis has no plans to leave Vermont or leave the mystery of Champ behind.
“One of the reasons I’m here is that I find the case from Loch Ness and the ocean compelling enough to stake my reputation that I think there is a real flesh and blood animal behind this phenomena,” he said. – www.chasingdiscovery.com
WILLIAM DRANGINIS
William Dranginis knows what you’re thinking, so maybe it’s best to get a few things straight right from the start. He’s not crazy, delusional, some lunatic on the fringe. For the most part, he’s your average suburban family man. Lives on a quiet street in Manassas. Has a great wife and two daughters; just became a grandfather. Has a good job designing surveillance equipment for the Windermere Group, an Annapolis-based technology firm that does contract work for the government.
He can’t help that he saw Bigfoot in the woods near Culpeper, Va., on March 11, 1995. Two witnesses were with him, both FBI agents. It’s not like he imagined the incident. In the 13 years since, he has spent more than $50,000 trying to prove Bigfoot exists. He has created sophisticated surveillance systems—wait till you hear about his new Eye Gotcha system!—and even designed a tricked-out research van with parabolic microphones and thermal and night-vision cameras….
Lake Champlain Monster Folklore
Over the years, there have been over 300 reported sightings of Champ. Legends of a creature living in Lake Champlain date back to Native American tribes in the region. Both the Iroquois and the Abenaki spoke of such a creature. The Abenaki referred to it as “Tatoskok”.</t>
  </si>
  <si>
    <t>nDrUX-Vp1ho</t>
  </si>
  <si>
    <t>https://youtu.be/AXOzoxyqq-Q</t>
  </si>
  <si>
    <t>Gloria Amendola   Dreams, Disclosure, Destiny</t>
  </si>
  <si>
    <t>Download the Podcast here:
https://inceptionradionetwork.com/gloria-amendola-disclosure/
Dreams, Disclosure, Destiny
Thursday, July 20th, 2017 at 10:30 pm EST, the resolute seeker of truth, René Barnett of NightVision Radio invites Author and Intuitive, Gloria Amendola for a rousing discussion on how we can and do use our dream states to connect with other dimensions, what disclosure of secrets both ET and historical, looks like, and, last but not least, our true destiny as humans
GLORIA AMENDOLA
Gloria Amendola is an intuitive who has a passion for esoteric knowledge and dream language. In her private circles, she blends the western tradition of research and evidence with the eastern path of meditation and going within for answers. She is a trained facilitator and accomplished shamanic drummer, and works with a variety of disciplines in her teaching.
Her travels bring her to sacred sites worldwide to experience these powerful landscape temples firsthand. A modern day Templar aligned to Rennes le Chateau, France, she follows in the footsteps of the enigmatic Knights Templar, walking where they walked, gathering impressions from the traces they left behind. Mary Magdalene: Revelations From A First Century Avatar, Volumes I, II, and III are the author’s first hybrid non-fiction/channeled books.
Other titles include her two novels in the Tower series. They are The Tower and the Dream—Awakening to the Call and The Tower and the Land—Awakening to the Light. The author is currently working on the third novel in the Tower series, The Tower and the Well—Awakening to the Grail. – www.gloria-amendola.com
Listen to this interview &amp; catch up on all the other shows by joining our IRN Insider program! - https://irn.bz/InsiderClub
The post Gloria Amendola appeared first on Inception Radio Network | UFO &amp; Paranormal Talk Radio.</t>
  </si>
  <si>
    <t>AXOzoxyqq-Q</t>
  </si>
  <si>
    <t>2017 07 23</t>
  </si>
  <si>
    <t>https://youtu.be/q_nFQVFNhr4</t>
  </si>
  <si>
    <t>UFO Headline News Friday July 21st, 2017</t>
  </si>
  <si>
    <t>Get the rest of the links here:
https://inceptionradionetwork.com/ufo-headline-news-07-21-17/
Here is the UFO Headline News for Friday July 21st, 2017
Headline #1: Find The Teapot and the Galaxy’s Center
Synopsis: Tonight – July 21, 2017 – or on any moonless evening during a Northern Hemisphere summer or Southern Hemisphere winter, you can look in the evening hours toward the center of our Milky Way galaxy. It’s located in the direction of Sagittarius the Archer, with happens to contain a famous asterism – or noticeable pattern of stars – called the Teapot. From the Northern Hemisphere, you’ll be looking south during the evening hours for this star pattern. From the Southern Hemisphere, look for the Teapot to climb high overhead around mid-to-late evening. If you’re blessed with a dark sky, finding all this will be easy. In a dark sky, you’ll see a broad boulevard of stars – the edgewise view into our own Milky Way galaxy – which broadens and brightens in the direction of the galaxy’s center.
Headline #2: One Single Theory May Have Solved Three Mars Mysteries
Synopsis: We still aren’t quite sure how Mars formed; there are many questions about its distinct geology and weird (but lovable) potato moons that don’t really make sense. But now, a study in the journal Geophysical Research Letters may have solved some of the enduring mysteries of the red planet.Mars has hemispheres that are geologically different from one another (smooth in the north, cratered in the south). Additionally, the afore mentioned “potato moons” and a composition that is different from Earth’s add to its mystery. Researchers Stephen Mojzsis and Ramon Brasser discovered that it was possible to have just one explanation for all three phenomena: a giant asteroid collision.
Headline #3: Distant Kuiper Belt Object Observed By New Horizons NASA Team In Argentina
Synopsis: NASA’s New Horizons team based in Argentina made another groundbreaking observation of a distant Kuiper Belt object over the weekend. The object is four billion miles away and researchers were able to detect it because it passed in front of another star, said a news release from NASA. In just a few seconds, the researchers caught its shadow passing the bright light of a distant star. The object effectively fully blocked the star, an event called an occultation, and the researchers were able to capture the event.
Headline #4: Top Five Places To Look For Extraterrestrial Life
Synopsis: For all the hope and expectation, it is sobering to recall that, despite the best efforts of scientists and engineers, there is still no evidence that life exists anywhere beyond our own planet.  There are, however, some planetary prime suspects. Here are the five places astronomers and astrobiologists think have the best chances for harbouring E.T.
Headline #5: Finding Extraterrestrial Life May Rely On Identifying Traces Rather Than Aliens
Synopsis: When the famous 15th-century inventor and scientist Leonardo da Vinci examined petrified shells with borings in them long ago, he had a remarkable insight. The strange fossilized formations, he determined, were likely left behind by ancient organisms. Half a millennium later, this perspective is potentially useful in our search for alien life, argues a new paper that appears in Earth-Science Reviews, whose findings were recently presented at the European Astrobiology Network Association congress in the Netherlands.
Headline #6: I-Team/George Knapp: Hacker Gary McKinnon Says United States Military Has Secret Space Program
Synopsis: A computer hacker says he’s seen evidence that suggests the United States military has its own secret space program, separate from NASA’s space effort. Gary McKinnon, a computer whiz from the United Kingdom, says he will talk about it at a Las Vegas symposium, via Skype on the weekend of July 21nd-23rd. According to McKinnon, in 2001, while he was searching online for evidence about UFO’s, he accessed classified NASA computers a total of 13 times. But instead of evide</t>
  </si>
  <si>
    <t>q_nFQVFNhr4</t>
  </si>
  <si>
    <t>https://youtu.be/LTJ0drIQUYQ</t>
  </si>
  <si>
    <t>UFO Headline News Thursday July 20th, 2017</t>
  </si>
  <si>
    <t>Get the rest of the links here:
https://inceptionradionetwork.com/ufo-headline-news-07-20-17/
Here is the UFO Headline News for Thursday July 20th, 2017
Headline #1: July 20th, 1969: One Giant Leap For Mankind
Synopsis: July 1969. It’s a little over eight years since the flights of Gagarin and Shepard, followed quickly by President Kennedy’s challenge to put a man on the moon before the decade is out. It is only seven months since NASA’s made a bold decision to send Apollo 8 all the way to the moon on the first manned flight of the massive Saturn V rocket. Now, on the morning of July 16, Apollo 11 astronauts Neil Armstrong, Buzz Aldrin and Michael Collins sit atop another Saturn V at Launch Complex 39A at the Kennedy Space Center. The three-stage 363-foot rocket will use its 7.5 million pounds of thrust to propel them into space and into history.  At 9:32 a.m. EDT, the engines fire and Apollo 11 clears the tower. About 12 minutes later, the crew is in Earth orbit.
Headline #2: Perseid Meteor Shower Starts Now
Synopsis: The Perseid meteor shower, one of the brightest and most active meteor showers of the year, began Monday, July 17. That means the Earth has moved into a trail of debris left in the wake of the comet Swift-Tuttle. For more than a month you will be able to catch sight of meteors in the night sky as chunks of rock and ice in that debris trail enter the Earth’s atmosphere and burn up. The peak of the meteor shower, however, when the most meteors should be visible, will be during the late nights and early mornings of August 11, 12 and 13.
Headline #3: Stellar Winds Could Be Bad News For Life On TRAPPIST-1 Planets
Synopsis: The potentially Earth-like planets in the TRAPPIST-1 system may not be so conducive to life after all, two new studies report. Intense radiation and particles streaming from their host star have likely taken a huge toll on all seven of these worlds, even the three that apparently lie within the “habitable zone,” where liquid water could theoretically exist on a planet’s surface, according to the new research. “Because of the onslaught by the star’s radiation, our results suggest the atmosphere on planets in the TRAPPIST-1 system would largely be destroyed,” Avi Loeb, co-author of one of the studies, said in a statement.
Headline #4: Suspected UFO Caught On Film Across Cornwall
Synopsis: People have been taking to social media with startling footage of what looks suspiciously like a UFO over various spots in Cornwall.  Over the last couple of days the strange, shimmering black object has been spotted over Truro city centre, Carluddon clay tip, Fistral beach in Newquay, over the A30, above Roche Rock and by a surfer above the sea off the Cornish coast.  The first to spot it was surfer Kiefer Krishnan, who caught it on his Go-Pro camera, which he posted on his Instagram account on Monday. Photographer Shayne House spotted the weird object, which appears to disappear and rematerialise, over the A30, also on Monday. He filmed it for A30 and even managed a close-up. He declared on Twitter: “What the?! Is this an alien spacecraft over the A30?”
Headline #5: UFO Sighting in New Jersey, United States
Synopsis: My brother and I were outside when we noticed what we thought to be a star in the sky–it was a shiny speck–we both ran inside and grabbed my camera, which has a 250x zoom lens with 18 megapixels; we took four photos and then we went back inside to look at the pictures and in awe we realized they were shaped oddly and had “pipes”–it wasn’t a star at all!
Headline #6: UFO Sighting in New York, New York
Synopsis: I was at my local gym in New York City doing Pilates on my mat and staring out the huge windows, when a large cylinder-shaped UFO appeared in the sky; it was moving towards the east overhead and it rotated–like drill–with four lights, only on one side and they would only show on that side after it made a full rotation; soon after it appeared three or four small saucer or sphere type UFOs were blipping in and out around it–fo</t>
  </si>
  <si>
    <t>LTJ0drIQUYQ</t>
  </si>
  <si>
    <t>2017 07 20</t>
  </si>
  <si>
    <t>https://youtu.be/mk445JDBJ8s</t>
  </si>
  <si>
    <t>Dr  Chris Hardy   Beyond the Annunaki  The KEY to the New Leap in Consciousness</t>
  </si>
  <si>
    <t>Beyond the Annunaki: The KEY to the New Leap in Consciousness
Wednesday, July 19th, 2017Supernatural Girlz host Patricia Baker and co-host PK featured another NEW show with Annunaki and , consciousness expert Chris Hardy, Ph.D.!
Hear how individuals attuning their minds with each other create a field of harmony that puts them in telepathic contact—called telepathic-harmonic fields or Telhar fields. 
Listen to recounts of astounding experiences of these Telhar fields.
Chris shows us the key to the next leap in human evolution.
CHRIS HARDY
is a cognitive and systems scientist who has a doctoral degree in psychological anthropology and ex-researcher at Princeton’s Psychophysical Research Laboratories, Chris H. Hardy has spent the last two decades investigating nonlocal consciousness and thought-provoking mind potentials. Author of more than fifty papers and about fifteen books, she is a member of several scientific societies based in the US, exploring system theory, chaos theory, parapsychology, and consciousness studies.
*****
Join forces with IRN and dig deeper.
https://irn.bz/InsiderClub</t>
  </si>
  <si>
    <t>mk445JDBJ8s</t>
  </si>
  <si>
    <t>https://youtu.be/lWI7YHdCn7o</t>
  </si>
  <si>
    <t>UFO Headline News Wednesday July 19th, 2017</t>
  </si>
  <si>
    <t>Get the rest of the links here:
https://inceptionradionetwork.com/ufo-headline-news-07-19-17/
Here is the UFO Headline News for Wednesday July 19th, 2017
Headline #1: Moon And Venus Closest
Synopsis: Before sunrise on July 20, 2017, look for the waning crescent moon and planet Venus in the eastern morning twilight. Or if you’re up before dawn, say an hour or two before sunrise, then let the predawn darkness show you the star Aldebaran and the Pleiades star cluster as well. Although Aldebaran ranks as a 1st-magnitude star – and the Pleiades is highly recognizable for its dipper-like shape – both pale next dazzling Venus. Thus the light of the coming dawn can drown them from view. Venus – the most brilliant planet – ranks as the third-brightest celestial body to light up the heavens, after the sun and moon. Venus shines nearly 100 times more brilliantly than Aldebaran, the brightest star in the constellation Taurus the Bull.
Headline #2: Future Space Colony? Maybe We Should Look Beyond Mars To Saturn’s Titan Moon
Synopsis: NASA and Elon Musk’s SpaceX are focused on getting astronauts to Mars and even one day establishing a colony on the Red Planet — but what if their attention is better directed elsewhere? A new paper in the Journal of Astrobiology &amp; Outreach suggests that humans should instead establish a colony on Titan, a soupy orange moon of Saturn that has been likened to an early Earth, and which may harbor signs of “life not as we know it.” “In many respects, Saturn’s largest moon, Titan, is one of the most Earth-like worlds we have found to date,” NASA says on its website. “With its thick atmosphere and organic-rich chemistry, Titan resembles a frozen version of Earth, several billion years ago, before life began pumping oxygen into our atmosphere.”
Headline #3: Congressman Asks NASA If There’s An Ancient Civilization On Mars, For Real
Synopsis: A Congressman from California on Tuesday asked members of a NASA panel if there had been ancient civilizations on Mars. Addressing a NASA scientist testifying before the House Committee on Science, Space and Technology, United States Representative Dana Rohrabacher said, ” You have indicated that Mars was totally different thousands of years ago” according to a video posted to YouTube. “Is it possible that there was a civilization on Mars thousands of years ago?” In his answer, Ken Farley, a project scientist on NASA’s Mars 2020 Rover mission team, corrected Rohrabacher by saying the evidence shows that Mars was different billions–not thousands–of years ago. He added, “There is no evidence that I’m aware of.”
Headline #4: The Nazi UFO Mythos/Renato Vesco: Part Two
Synopsis: “The Foo Fighters did contain a strong explosive charge to destroy them in flight in case serious damage to the automatic guidance system made it impossible for the operators to control it. It seems, however, that during the time they were last seen, at least one American flyer opened fire on a Foo Fighter from a safe distance without succeeding in shooting it down, although he had it well within his sights. A convincing detail, this, especially in view of the fact that under the armored covering of the Foo Fighters there was a thin sheet of aluminum attached to it (but electrically insulated) that acted as a switch. When a bullet pierced the outer covering, contact between the two sheets was established and the consequent closing of the circuit that operated the maximum acceleration device of the craft (generally in a vertical direction) caused the Foo Fighter to fly off, taking it out of the range of further enemy fire.” Now and then, Vesco includes references which support his claims, but he never does so with regard to the Feuerball. Let’s analyse what he is actually saying here, and what sense (if any) it makes, because, thanks to Vesco, and Vesco alone, we know that this device designed to achieve “proximity radio interference”
Send Us a UFO News Tip!
Know of a possible UFO News story in your area, or have amazing photos and videos to s</t>
  </si>
  <si>
    <t>lWI7YHdCn7o</t>
  </si>
  <si>
    <t>2017 07 19</t>
  </si>
  <si>
    <t>https://youtu.be/4qXvrWx4oTw</t>
  </si>
  <si>
    <t>UFO Headline News Tuesday July 18th, 2017</t>
  </si>
  <si>
    <t>Get the rest of the links here:
https://inceptionradionetwork.com/ufo-headline-news-07-18-17/
Here is the UFO Headline News for Tuesday July 18th, 2017
Headline #1: Venus, Moon and Aldebaran Before Dawn
Synopsis: Tomorrow before dawn – July 19, 2017 – if you’re an early riser, look for the waning crescent moon near the sky’s brightest planet, Venus, and the red star Aldebaran. This star is the brightest in the constellation Tarurus the Bull. It represents the Bull’s fiery Eye. The July 19 morning moon is also in the vicinity of the Pleiades star cluster, aka the Seven Sisters, also in Taurus. If you go outside too close to the sunrise, you might not see Aldebaran or the Pleiades; your sky might already be too bright. But you’ll easily spot the moon and Venus, both of which are shining in front of Taurus the Bull right now.
Headline #2: Citizen Scientists Discover New Brown Dwarf 
Synopsis: Astronomers’ inventory of brown dwarfs is growing thanks to the diligent work of citizen scientists. As part of the NASA-funded Backyard Worlds: Planet 9 project, four citizen scientists helped identify a new brown dwarf, WISEA J110125.95+540052.8, which was detailed this week in the Astrophysical Journal Letters. The four amateur astronomers are listed as co-authors. One of the citizen scientists is Rosa Castro. Castro is a therapist by day, but spends many nights scanning “flip books” of time-lapse space images.
Headline #3: Colorful Photos Show Auroras Dancing in Skies Around The World
Synopsis: Green and purple curtains of light danced in the skies around the world this weekend. The strong aurora showing was sparked by a mass of hot plasma burped from the sun and sent on a crash-course with Earth. While the auroras weren’t particularly strong in New England and some other parts of the U.S., the curtains of light did put on a good show for people in the high latitudes of the Southern and Northern Hemispheres. Auroras occur when streams of charged particles are sent out from the sun into the rest of the solar system. Those particles can impact Earth’s magnetic field and get drawn down into the planet’s upper atmosphere. Once in the atmosphere, those solar particles can interact with neutral particles, creating the glowing lights we call the auroras.
Headline #4: Japan Made A Floating Camera For The Space Station and It Sure Is Adorable
Synopsis: This cute floating orb is an astronaut’s new best friend. Int-Ball, made by the Japanese space agency JAXA, moves autonomously around the International Space Station. JAXA people on the ground can remotely drive the little ball, too, and use it to capture life aboard the station. They just released the first images and video. ISS astronauts spend a surprising amount of their time—JAXA says 10 percent overall—filming and photographing things because they need to track the progress on a project or check the status of something that might need to be fixed, for example. If a friendly floating robot can do that job, the thinking goes, then astronauts have more time for something else.
Headline #5:What To Expect From New TV Show: ‘UFO Files: Revisited’
Synopsis: What can you expect from the television show and title UFO Files: Revisited? If you happen to be interested in this sort of thing, you will probably be interested in watching the show. Obviously, the show is going to be dealing with some of the most widely known cases of UFO sightings, looking at different possibilities for why these sightings have occurred and why they continue to happen all over the world. First and foremost, understand that this is a show that is similar in nature to a lot of the other television shows of this type, but without a doubt, this is a television show that talks about real incidents that have been reported.
Headline #6: UFO Sighting in Grapevine, Texas
Synopsis: I was at the salon of my hairstylist talking about one of our favorite topics–extraterrestrials–when out of the clear blue sky we spotted this flying object–the suite has large plate gla</t>
  </si>
  <si>
    <t>4qXvrWx4oTw</t>
  </si>
  <si>
    <t>2017 07 18</t>
  </si>
  <si>
    <t>https://youtu.be/pnrc4WPfEfk</t>
  </si>
  <si>
    <t>UFO Headline News Monday July 17th, 2017</t>
  </si>
  <si>
    <t>Get the rest of the links here:
https://inceptionradionetwork.com/ufo-headline-news-07-17-17/
Here is the UFO Headline News for Monday July 17th, 2017
Headline #1: Deneb and Cygnus The Swan
Synopsis: Tonight’s chart has you looking eastward at the famous Summer Triangle. Today, notice the star Deneb, the northernmost star in the Summer Triangle. Its constellation is Cygnus the Swan. In a dark country sky, you can see that Cygnus is flying along the starlit trail of the summer Milky Way. If it’s darker out, you might recognize the Summer Triangle by noticing that there is a cross within the Triangle. The constellation Cygnus is that cross. In fact, the constellation Cygnus is sometimes called the Northern Cross. Just remember, the constellation Cygnus the Swan contains the Northern Cross. The Cross is – more or less – just another way to see the Swan. The Northern Cross is what’s called an asterism, or recognizable pattern within a constellation. In this case, the pattern is the whole constellation, pretty much.
Headline #2: Scientists Investigating Strange Signals From Nearby Star
Synopsis:The world’s largest currently operating radio telescope will be observing the nearby star Ross 128, which may be the origin of some very odd and inexplicable radio signals picked up in May. The Arecibo Observatory in Puerto Rico will again target the red dwarf star, which is the 12th-closest to our sun at less than 11 light-years away, to gather more data that could eventually help solve the mystery. Abel Mendez, a professor at the University of Puerto Rico at Arecibo’s Planetary Habitability Laboratory, described the signals as “broadband quasi-periodic non-polarized pulses with very strong dispersion-like features.” In a blog post this week, he suggested they could be caused by solar flares from Ross 128, by something else in the field of view or by a high orbit satellite.
Headline #3: Mysterious ‘Rogue Planet’ Floating through Space May Be Even Stranger Than We Thought
Synopsis: A rogue planet spotted wandering through space on its own may be even stranger than scientists expected – as it is not one, but two objects. Scientists now believe that the object might actually be two tiny brown dwarfs orbiting one another – and is the smallest binary system ever found. Brown dwarfs are objects too big to be a planet – but which are not massive enough to sustain the nuclear fusion which makes stars burn. After observing the objects – known as MASS J11193254–1137466 – with the Keck II telescope in Hawaii, scientists believe they are two brown dwarfs which orbit one another. It’s thought to be the lowest-mass binary system ever detected. Writing in the blog of American Astronomical Society, the scientists say, ‘The team found that each component is a mere ~3.7 Jupiter masses, placing them in the fuzzy region between planets and stars.
Headline #4: The Search For Extraterrestrial Artifacts
Synopsis: The first workshop of the new German SETI initiative recently convened in the southern town of Freiburg, with experts in fields ranging from social science to satellite imaging on hand to discuss how to advance the search for extraterrestrial intelligent life.Michael Schetsche from the University of Freiburg started things off with a talk on the possible consequences of first contact with an extraterrestrial species, and how we might prepare for such an encounter. A symposium held at the Library of Congress in Washington D.C. three years ago had a similar theme, but Schetsche’s talk focused more on contact with artificial intelligence or machine-based life. Other talks had to do with SETA, the search for extraterrestrial artifacts, which will be one subject of future research by the German research network. Hakan Kayal from the University of Würzburg outlined today’s technical state of the art in detecting and identifying objects in space, whether natural phenomena such as meteorites and sprites, or presumed extraterrestrial probes. It was sobering that even in 
Get the rest of the links here: https://inceptionradionetwork.com/ufo-headline-news-07-17-17/</t>
  </si>
  <si>
    <t>pnrc4WPfEfk</t>
  </si>
  <si>
    <t>2017 07 17</t>
  </si>
  <si>
    <t>https://youtu.be/7miOZX4GfYw</t>
  </si>
  <si>
    <t>UFO Headline News Weekend of Saturday July 15thSunday July 16th, 2017</t>
  </si>
  <si>
    <t>Get the rest of the links here:
https://inceptionradionetwork.com/ufo-headline-news-07-15-17/
Here is the UFO Headline News for The Weekend of Saturday July 15th/Sunday July 16th, 2017
Headline #1: Ophiuchus, The 13th Constellation of The Zodiac
Synopsis: Tonight, look for the faint constellation Ophiuchus the Serpent Bearer. From the Northern Hemisphere, look southward at mid-to-late evening in July. From the Southern Hemisphere, look around this same time, but overhead. From all parts of Earth in the month of July, Ophiuchus crosses the sky westward as Earth spins under the sky, and as evening deepens into late night. Ophiuchus is sometimes called the 13th or forgotten constellation of the zodiac. The sun passes in front of Ophiuchus from about November 29 to December 17. And yet no one ever says they’re born when the sun is in Ophiuchus. That’s because Ophiuchus is a constellation – not a sign – of the zodiac.
Headline #2: Massive Iceberg Breaks Off Antarctica
Synopsis: In recent days, several satellites in Earth-orbit and a British Antarctic research project all have witnessed the birth of a huge iceberg – about the size of the U.S. state of Delaware – which split off from Antarctica’s Larsen C ice shelf sometime between July 10 and July 12. Project Midas, an Antarctic research project based in the United Kingdom, was the first to report the breakage. NASA’s Aqua satellite captured images, such as the image above, and the joint NASA/NOAA Suomi-NPP satellite also confirmed it. The new iceberg is no surprise. Scientists had been aware of and monitoring a growing crack in the Larsen C ice sheet for many years.
Headline #3: ‘Incredible’ Burial Mound Near Stonehenge To Be Excavated
Synopsis: A Neolithic burial mound near Stonehenge could contain human remains more than 5,000 years old, experts say. The monument in a place known as Cat’s Brain in Pewsey Vale, halfway between Avebury and Stonehenge in Wiltshire, was identified in aerial photographs. Archaeologists and students from the University of Reading are due to excavate the site. It is the first time such an archaeological site in the county has been excavated for 50 years. The site is made up of two ditches and an apparent central building, which may have been covered by a mound, that has now been flattened due to centuries of ploughing.
Headline #4: A ‘Dinosaur-Like Creature’ Is Reported on Lake Norman in North Carolina
Synopsis: The latest in a sporadic series of monster sightings on Lake Norman has appeared on a website called CryptoZoology.com. A 35-year-old Mecklenburg County man told CryptoZoology he spotted the “dinosaur-like creature” Saturday morning, while traveling on a boat with friends. The man described the creature as “splashing around in the water,” 10-feet-long and reminiscent of the mythical Loch Ness monster. It was visible for about a minute before dropping below the surface, he told the website. No photos were included with the July 10 article, which identified the source only as a local a salesman. CryptoZoology.com reports sightings of cryptids (fabled animals) and strange occurrences. This is just the latest in an ongoing series of “monster” sightings on the man-made lake.
Headline #5: The Oldest Account of Bigfoot Was Recorded in 986 A.D.
Synopsis: The oldest account of Bigfoot was recorded in 986 by Leif Ericson and his men.  During their first landing in the New World, the Norsemen wrote about manlike beasts that were “horribly ugly, hairy, swarthy and with great black eyes”.  Among his accounts, Leif  told of seeing huge hairy men who towered over him and his men.  The “huge hairy men”, according to Leif, lived in the Woods and had a rank odour and a deafening shriek. It should be noted that Leif Ericson and his men describe these huge manlike beasts that were loud and foul-smelling as clearly distinct from the native peoples.
Headline #6: Geographical Database of Bigfoot Sightings and Reports–BFRO–BigFoot Research Organization
Synopsis: “OBSERVED: I stopped at a Nature Prese</t>
  </si>
  <si>
    <t>7miOZX4GfYw</t>
  </si>
  <si>
    <t>https://youtu.be/hVM8Y6Pb__8</t>
  </si>
  <si>
    <t xml:space="preserve">Dr. Michael Salla   Is the US Navy Hiding a Secret Space Program </t>
  </si>
  <si>
    <t>Download the Podcast here:
https://inceptionradionetwork.com/dr-michael-salla/
Is the US Navy Hiding a Secret Space Program?
Friday, July 14th, 2017 at 9 pm EDT, the spirited and jocular Heidi Hollis of the Heidi Hollis – The Outlander invites Exopolitics advocate Dr. Michael Salla to discuss the US Navy’s involvement a super secret program to develop of an interstellar spacecraft with the help of Nordic aliens.
DR. MICHAEL SALLA
Dr. Michael Salla is a pioneer in the development of “exopolitics” which is the study of extraterrestrial life and its political implications. He is the author of five books on exopolitics that include Kennedy’s Last Stant: Eisenhower, UFOs, MJ-12 &amp; JFKs Assassination. His two most recent books have been Amazon #1 best seller in multiple categories, Insiders Reveal Secret Space Programs and Extraterrestrial Alliances (2015), and The US Navy’s Secret Space Program and Nordic Extraterrestrial Alliance (2017). Dr. Salla was an Assistant Professor/Researcher in Residence in the School of International Service, American University from 1996-2004. He has a PhD in Government from the University of Queensland, Australia.
Who are the extraterrestrial Nordic Aliens?
In UFOlogy, Nordic aliens are humanoid extraterrestrials purported to come from the Pleiades who resemble Nordic-Scandinavians. Professed contactees describe them as typically male, six to seven feet tall (about two meters) with long blonde hair, blue eyes, and skin tones ranging from fair to tanned. UFOlogist George Adamski is credited with being among the first to claim contact with Nordic aliens in the mid 1950s, and scholars note the mythology of extraterrestrial visitation from beings with features described as Aryan often include claims of telepathy, benevolence, and physical beauty.
The US Navy’s Secret Space Program and Nordic Extraterrestrial Alliance (Secret Space Programs) (Volume 2)
The Los Angeles Air Raid on February 24/25, 1942 opened an unprecedented chapter in the evolution of the U.S. Navy. In response to this incident, a covert research program to investigate the feasibility of exotic antigravity propulsion technologies was developed. In addition, Navy operatives were embedded in Nazi occupied Europe to learn about the Germans’ advanced flying saucer programs, and they discovered the Nazis were receiving assistance from two extraterrestrial groups with very different agendas. The debriefing of the operatives took place at Naval Air Station, San Diego, led by Rear Admiral Rico Botta. He instructed a “Disseminator of Naval Research and Information”, William Tompkins, to take confidential briefing packets to select think tanks, corporations and university departments around the country. Later, Tompkins worked with a number of leading aerospace companies to design massive spacecraft for a secret U.S. Navy space program, and was fatefully assisted by extraterrestrial visitors described as “Nordics”. An extensive number of documents substantiate Tompkins’ claims of the existence of a covert Navy program created to study, design and build deep space battle groups. They became operational in the 1980’s. Now the Navy has a new goal to enact a plan to level the universal playing field, and the election of President Donald Trump may just be the wild card they needed to reveal … everything! – Get the Book!
Listen to Dr. Michael Salla’s interview &amp; catch up on all the other shows by joining our IRN Insider program! - https://irn.bz/InsiderClub
The post Dr. Michael Salla appeared first on Inception Radio Network | UFO &amp; Paranormal Talk Radio.</t>
  </si>
  <si>
    <t>hVM8Y6Pb__8</t>
  </si>
  <si>
    <t>https://youtu.be/cOCGJ-xanNE</t>
  </si>
  <si>
    <t xml:space="preserve">All Aboard for Mars   Are There Railroad Tracks on the Red Planet </t>
  </si>
  <si>
    <t>Download the Podcast here:
https://inceptionradionetwork.com/all-aboard-for-mars/
Are There Railroad Tracks on the Red Planet?
Saturday, July 15th, 2017 at 9 pm EDT, Mack Maloney, Juan-Juan and Commander Cobra of Mack Maloney’s Military X-Files talk to UFO Researcher Mary Joyce about the startling discovery of what appears to be railroad tracks on Mars. Author John J. Dwyer talks about his World War Two novel, “Shortgrass.” Rob Beckhusen on teaching ESP to US troops in combat. Pistol Pete on the best classic car show in the country which happens one block from where the Mack Show is taped. Switchblade Steve reports on his trip to Monster Bash in Mars, Pennsylvania. Mack reads a bizarre review of his new book, “Battle for America.”
Mars
Are the Conditions Truly Suitable for Colonization?
Mars is the fourth planet from the Sun and the second-smallest planet in the Solar System, after Mercury. Named after the Roman god of war, it is often referred to as the “Red Planet” because the iron oxide prevalent on its surface gives it a reddish appearance. Mars is a terrestrial planet with a thin atmosphere, having surface features reminiscent both of the impact craters of the Moon and the valleys, deserts, and polar ice caps of Earth.
The rotational period and seasonal cycles of Mars are likewise similar to those of Earth, as is the tilt that produces the seasons. Mars is the site of Olympus Mons, the largest volcano and second-highest known mountain in the Solar System, and of Valles Marineris, one of the largest canyons in the Solar System. The smooth Borealis basin in the northern hemisphere covers 40% of the planet and may be a giant impact feature. Mars has two moons, Phobos and Deimos, which are small and irregularly shaped. These may be captured asteroids, similar to 5261 Eureka, a Mars trojan.
There are ongoing investigations assessing the past habitability potential of Mars, as well as the possibility of extant life. Future astrobiology missions are planned, including the Mars 2020 and ExoMars rovers. Liquid water can not exist on the surface of Mars due to low atmospheric pressure, which is about  6⁄1000 that of the Earth’s, except at the lowest elevations for short periods. The two polar ice caps appear to be made largely of water. The volume of water ice in the south polar ice cap, if melted, would be sufficient to cover the entire planetary surface to a depth of 11 meters (36 ft). In November 2016, NASA reported finding a large amount of underground ice in the Utopia Planitia region of Mars. The volume of water detected has been estimated to be equivalent to the volume of water in Lake Superior.
Mars can easily be seen from Earth with the naked eye, as can its reddish coloring. Its apparent magnitude reaches −2.91, which is surpassed only by Jupiter, Venus, the Moon, and the Sun. Optical ground-based telescopes are typically limited to resolving features about 300 kilometers (190 mi) across when Earth and Mars are closest because of Earth’s atmosphere.
Listen to this interview &amp; catch up on all the other shows by joining our IRN Insider program! - https://irn.bz/InsiderClub</t>
  </si>
  <si>
    <t>cOCGJ-xanNE</t>
  </si>
  <si>
    <t>https://youtu.be/u6eZzRIdni8</t>
  </si>
  <si>
    <t>Lon Strickler   The Truth Behind the Owlman Sightings in Chicago</t>
  </si>
  <si>
    <t>Download the Podcast here:
https://inceptionradionetwork.com/lon-strickler-owlman/
The Truth Behind the Owlman Sightings in Chicago
Friday, July 14th, 2017 at 11 pm EDT, Paraversal Universe Radio’s au courant couple of the para-weird, Kevin and Jennifer Malek as they talk to Fortean Researcher and  Author Lon Strickler about the current phenomena concerning the Owlman, Mothman, and Man-Bat reports coming out of the Chicago-land area.
LON STRICKLER
Lon Strickler is a Fortean researcher, author and publisher of the syndicated ‘Phantoms and Monsters’ blog. He began the blog in 2005, which has steadily grown in popularity and is read daily by tens of thousands of paranormal enthusiasts, investigators and those seeking the truth. His research and reports have been featured on hundreds of online media sources. Several of these published reports have been presented on various television segments, including The History Channel’s ‘Ancient Aliens,’ Syfy’s ‘Paranormal Witness’, ‘Fact or Faked: Paranormal Files,’ and Destination America’s ‘Monsters and Mysteries in America.’ – http://www.phantomsandmonsters.com/
The History of the Owlman
The Owlman, sometimes referred to as the Cornish Owlman, or the Owlman of Mawnan, is a purportedly mysterious owl-like creature that, according to local folklore, was sighted around mid-1976 in the village of Mawnan, Cornwall, England. The Owlman is sometimes compared to America’s Mothman, however a giant eagle owl is likely the source of the legend.
The story originated when paranormal researcher Tony “Doc” Shiels claimed to have investigated a report of two young girls on holiday in Mawnan who saw a large winged creature hovering above the church tower on April 17, 1976. According to most versions of the story, the girls, identified as June and Vicky Melling, were so frightened by the sight of a large “feathered bird-man” that their father Don immediately cut short their family holiday after hearing their tale. According to Sheils, one of the girls provided him with a drawing of the creature, which he dubbed “Owlman”.
The story was subsequently related in a pamphlet entitled Morgawr: The Monster of Falmouth Bay by Anthony Mawnan-Peller, which circulated throughout Cornwall in 1976. According to Shiels, “Owlman” was reported again on July 3 by two 14-year-old girls identified as Sally Chapman and Barbara Perry, who were aware of the “Owlman” tale. According to the story, the two girls were camping when they were confronted by “a big owl with pointed ears, as big as a man” with glowing eyes and black, pincer-like claws.
Sporadic claims of “Owlman” sightings in the vicinity of the church circulated in 1978, 1979, 1989, and 1995, and according to legend, a “loud, owl-like sound” could be heard at night in the Mullion church yard during the year 2000.
Phantoms &amp; Monsters: Unexplained Encounters
A collection of unexplained encounters submitted by regular people who felt compelled to contact me about their encounter. I truly understand their dilemma…they want answers. But can they comprehend the truth? I have also included transcriptions and vintage news reports that detail unknown beasts and bizarre events. Black-eyed people, humanoids, entities, Bigfoot and hairy hominids, flying monsters and winged anomalies, upright canines, Dogman, Pennsylvania’s lycans and more cryptids. – Book link!
Listen to this interview &amp; catch up on all the other shows by joining our IRN Insider program! - https://irn.bz/InsiderClub
The post Lon Strickler appeared first on Inception Radio Network | UFO &amp; Paranormal Talk Radio.</t>
  </si>
  <si>
    <t>u6eZzRIdni8</t>
  </si>
  <si>
    <t>2017 07 16</t>
  </si>
  <si>
    <t>https://youtu.be/8cxIXx64ehM</t>
  </si>
  <si>
    <t>UFO Headline News Friday July 14th, 2017</t>
  </si>
  <si>
    <t>Get the rest of the links here:
https://inceptionradionetwork.com/ufo-headline-news-07-14-17/
Here is the UFO Headline News for Friday July 14th, 2017
Headline #1: Summer Triangle: Vega, Deneb and Altair
Synopsis: Tonight, look eastward during the evening hours, and it’s hard to miss the season’s signature star formation, called the Summer Triangle. Its stars – Vega, Deneb and Altair – are the first three to light up the eastern half of sky after sunset, and their bright and sparkling radiance is even visible from light-polluted cities or on a moonlit night. Try looking first for the most prominent star in the eastern sky, which is Vega in the constellation Lyra the Harp. Vega is blue-white in color. It’s sometimes called the Harp Star. And many people recognize its constellation, Lyra, as a triangle of stars connected to a parallelogram.
Headline #2: NASA Can’t Afford To Put Humans on Mars
Synopsis: Colonizing Mars has long captivated the human imagination, and NASA is no exception. The American space agency has made landing humans on Mars a high priority of its exploration programs and under bipartisan 2010 legislation pledged to develop the capabilities to send humans to the planet by the 2030s. But there remains a major problem standing between mankind and the red planet: money.
Headline #3: ‘Flying Saucer’ Caught on Camera Above Mexican Town
Synopsis: Bizarre footage showing what appears to be a flying saucer-like UFO hovering above a town has sparked an online controversy. Stunned eyewitnesses filmed the phenomenon with their smartphones in the small town of Progreso de Madero in the Quecholac municipality of central Mexico’s Puebla state. The footage, which shows a huge black ring hovering in the sky, left local residents baffled. Some were convinced that it was a flying saucer while others, pointing out that it was partially enveloped in cloud, thought it was a weather-related phenomenon.
Headline #4: Cloverdale UAP Project: Investigating “Spooklights” UFO Phenomenon in Alabama
Synopsis: Most ufologists are keenly aware of the frequent reports of what people often refer to as “orbs” which lacks much clarity. The term is often used to describe objects that turn out to be everything from Chinese lanterns, to ball plasma, and even navigation lights on aircraft. The term is also used to describe lens flares created from pointing cameras towards a bright light source, an out of focus light, and is also a dust particle that floats in front of a camera with a bright light seen in ghost investigations.
Headline #5: UFO Sighting in Kansas City, Missouri
Synopsis: Was sitting on my neighbors porch when she pointed and said “What is that?” I saw a cylindrical object larger and possibly lower-flying than a plane; red flames seemed to emit from the tail end; it seemed to move from northeast to southwest, where it was obscured by trees–my neighbor claims to have seen it hover in one spot, and then it disappeared!
Headline #6: UFO Sighting in Lenoir City, Tennessee
Synopsis: Two orbs traveling side by side under dense cloud coverage/4:09 a.m.–Awoke at 4:00 a.m. and went outside to smoke a cigarette and also looked to see what the weather was like; I noticed the clouds were thick and dense; there were no stars visible and no aircraft apparent at this time; (I live fifteen miles from an airport and do notice aircraft daily) there are no trees in my yard and I have a large open neighborhood as well; as I stared out looking toward the south, I noticed light above me and when I looked up I saw two lights, traveling from the north, coming directly over me.
Headline #7: UFO Sighting in Jefferson, New Hampshire
Synopsis: On July 10th my wife and I were camping at the Lantern Campground in Jefferson, it was just after 9 pm and my wife and I were sitting by the camp fire when my wife yelled to me asking me “Eric, what is that in the sky?”–initially I looked and couldn’t see anything, the portable canopy we set up apparently blocked my view; my wife then repeated her qu</t>
  </si>
  <si>
    <t>8cxIXx64ehM</t>
  </si>
  <si>
    <t>2017 07 14</t>
  </si>
  <si>
    <t>https://youtu.be/KrFJBsWBVmM</t>
  </si>
  <si>
    <t>Marie D. Jones   Most Damning Mind Control Campaigns Exposed  Past &amp; Present!</t>
  </si>
  <si>
    <t>Download the Podcast here:
https://inceptionradionetwork.com/marie-d-jones-mind-control-campaigns/
Most Damning Mind Control Campaigns Exposed: Past &amp; Present!
Thursday, July 13th, 2017 at 10:30 pm EDT, join the resolute seeker of truth, René Barnett of NightVision Radio as she invites author Marie D. Jones to walk us down the dark road of mind control through the ages… While we have her on the hot seat, hopefully she will also reveal secrets from her upcoming book on demons as well.
MARIE D. JONES
Marie D. Jones is a highly regarded and popular speaker on science, metaphysics, consciousness and the paranormal and has appeared at major conferences and events.
She has also lectured to local and regional meet-up groups, networking organizations and libraries, bookstores and author events. She is a best-selling Author, screenwriter, researcher and Radio Show Host.
Mind Wars: A History of Mind Control, Surveillance, and Social Engineering by the Government, Media, and Secret Societies
From the dawn of humanity, the desire to control the thoughts, behaviors, and actions of others has been a pervasive one. From the use of coercive persuasion by ancient Egyptians and the Knights Templar to today’s claims of electronic harassment and microwave “bombing,” we have always been at the mercy of those who wish to reprogram our thoughts and reshape our beliefs.
Mind Wars includes fascinating stories of:
Ancient attempts at mind control using spell casting, potions, and rituals.
Cults and the use of mental reprogramming.
More modern mind-control techniques, from hypnosis, drugs, and electroshock to radiation and psychic driving.
The inside story of the quest for a real Manchurian Candidate–MKUltra and the CIA connection.
The brave new world of electronic harassment, “voice to skull”
technology, and gang-stalking.
The inner frontier of the human mind is the last bastion of privacy. But are we really in control of our own minds? The answer may shock you! 
Listen to Marie’s interview &amp; catch up on all the other shows by joining our IRN Insider program! - https://irn.bz/InsiderClub
The post Marie D. Jones appeared first on Inception Radio Network | UFO &amp; Paranormal Talk Radio.</t>
  </si>
  <si>
    <t>KrFJBsWBVmM</t>
  </si>
  <si>
    <t>https://youtu.be/zPaCpmTMsA4</t>
  </si>
  <si>
    <t>UFO Headline News Thursday July 13th, 2017</t>
  </si>
  <si>
    <t>Get the rest of the links here:
https://inceptionradionetwork.com/ufo-headline-news-07-13-17/
Here is the UFO Headline News for Thursday July 13th, 2017
Headline #1: Summer Triangle and Smallest Constellations
Synopsis: The Summer Triangle consists of three bright stars – Vega, Deneb and Altair – in three separate constellations. If you can find the Summer Triangle, you can use it to locate three of the sky’s smallest constellations: Vulpecula the Fox, Delphinus the Dolphin and Sagitta the Arrow. All three would be impossible to see from the city. If you’re up for a binocular challenge, try finding the Coathanger asterism in Vulpecula. On the other hand, the little constellations Delphinus and Sagitta are very distinctive. They’re easy to see in a dark country sky, because both actually look somewhat like the objects/creatures for which they’re named. Delphinus is supposed to be the Dolphin that carried a Greek poet – Arion – safely away from his enemies. Sagitta is sometimes considered to be an arrow shot from the bow of Hercules.
Headline #2: Wow! Juno’s Super-Close Red Spot Images
Synopsis: Earlier than expected, the close-ups of Jupiter’s Great Red Spot – made possible by a close sweep past the planet by the Juno spacecraft on July 10 – are beginning to arrive! NASA had said originally not to expect them until July 14, but they started arriving on the 12th! What’s more, NASA has invited “citizen scientists” to help process the images, saying on the JunoCam online database page: “This is where we will post raw images. We invite you to download them, do your own image processing, and we encourage you to upload your creations for us to enjoy and share. The types of image processing we’d love to see range from simply cropping an image to highlighting a particular atmospheric feature, as well as adding your own color enhancements, creating collages and adding advanced color reconstruction.”
Headline #3: Astronomers Find New Evidence For Existence of Planet Nine
Synopsis: Two astronomers believe they have new evidence to support the existence of the elusive Planet Nine, a hypothetical planet in the far reaches of the solar system beyond Pluto. If it exists, Planet Nine would be about the size of Neptune or Uranus, and its orbit would place the planet at a distance of about 700 AU, or 700 times the average distance from Earth to the sun. Debates over a possible Planet Nine focus on the peculiar distribution of orbits found for trans-Neptunian objects (TNOs) in the Kuiper Belt. TNOs are minor planetary bodies beyond the eighth major planet, Neptune—Pluto is currently designated as a TNO. The Kuiper Belt is a disk-shaped region beyond Neptune filled with thousands of planetary bodies.
Headline #4: Project Blue Book Origins–Part 3 of 3/Cheryl Costa
Synopsis: In a 1997 book about the CIA’s involvement with UFOs written by CIA historian Gerald Haines, he indicated that then President Harry S. Truman had serious concerns. “A massive buildup of sightings over the United States in 1952, especially in July, alarmed the Truman administration.” The CIA’s concern with the issue would lead to the creation of the Robertson Panel in January 1953. For four days in January 1953, the Robertson panel reviewed all the evidence available at the time and published the Durant Report. The report simply took the position that UFOs were not a threat to national security. Of course, they parroted the position from Project Grudge that the Soviets could possibly mask an invasion by using a massive UFO-sighting event to clog communication channels.
Headline #5: Witness In Ontario Photographs “Rectangular Box-Shaped” UFO
Synopsis:  “On July 11, 2017 at approximately 16:15 – 16:20 hrs., I witnessed an unidentifiable flying/floating object sailing over my area (East Hamilton, Ontario), from my apartment balcony. My balcony faces N/E, toward the bay of Lake Ontario. I stepped out to take a look at the construction crew tearing down an old high school across the road from my building, and to chec</t>
  </si>
  <si>
    <t>zPaCpmTMsA4</t>
  </si>
  <si>
    <t>2017 07 13</t>
  </si>
  <si>
    <t>https://youtu.be/Vt4PpSLwK1k</t>
  </si>
  <si>
    <t>Simon Chokoisky   Karma, Dharma &amp; Luck - How to Change Your Destiny</t>
  </si>
  <si>
    <t>Karma, Dharma &amp; Luck - How to Change Your Destiny
Wednesday, July 12th, 2017 at 7:30 pm EDT, join Supernatural Girlz host Patricia Baker and co-host PK as they invite Dharma &amp; Luck expert, Simon Chokoisky. Why are some people seemingly LUCKIER than others? Is there a proven way to increase your chances of winning and creating your dreams? Can you change your LUCK for the better? And what about Karma? Can you change that and wipe the slate clean? Simon tells all on SG Radio!
SIMON CHOKOISKY
Simon Chokoisky teaches Sanskrit and Medical Jyotisha at the renowned Ayurvedic Institute in New Mexico. He is known for making difficult concepts easy to understand, and simple concepts profound. His Decoding Your Life Map With Vedic Astrology and Sanskrit Without Stress DVDs have been hailed as user-friendly and insightful by students at every level. He is also the author of Transcending the Gunas- a DVD and book on Ayurvedic Psychology. Simon has written for Namarupa, and is a regular contributor to Ayurveda Today, as well as writing the Philosophy section in UK's Yoga Magazine. Along with his full-time duties at the Ayurvedic Institute, Simon also travels giving seminars.
*****
Join forces with IRN and dig deeper.
https://irn.bz/InsiderClub</t>
  </si>
  <si>
    <t>Vt4PpSLwK1k</t>
  </si>
  <si>
    <t>https://youtu.be/61e-LqqQyEQ</t>
  </si>
  <si>
    <t xml:space="preserve">UFO Jim   Why Are We Seeing a Decline in Chemtrails </t>
  </si>
  <si>
    <t>Download the Podcast here:
https://inceptionradionetwork.com/ufo-jim-chemtrails/
Why Are We Seeing a Decline in Chemtrails?
Wednesday, July 12th, 2017 at 11 pm EDT, the genial prolocutor and voice of California MUFON Radio, Lorien Fenton hops aboard UFO Jim’s extra-ordinary space cruiser to explore the mystery behind the sudden decline of Chemtrails ever since the U.S. pulled out of the Paris Climate Agreement.
UFO JIM
Jim Ledwith, better known as UFOJim, has been a ufologist for more than 45 years, researching UFOs and extraterrestrials, which he compiles on his website, ufosRreal.com.
Ledwith’s investigative work includes interviews with retired military and defense industry personnel.
His research encompasses England’s crop circles, Area 51, Roswell, UFO conferences and on-going literature and Internet fact-finding. For nearly 10 years, he has been teaching his UFO classes through adult education, Rotary Clubs and other organizations both domestically and internationally. He also brough the genre to the Sonoma International Film Festival, which was the first film festival to show documentaries of this subject matter.
Join forces with IRN - https://irn.bz/InsiderClub</t>
  </si>
  <si>
    <t>61e-LqqQyEQ</t>
  </si>
  <si>
    <t>https://youtu.be/kUtdyA9brGc</t>
  </si>
  <si>
    <t>Dr. Edwige   You’re Not Crazy You’re Awakening!</t>
  </si>
  <si>
    <t>Download the Podcast here:
https://inceptionradionetwork.com/dr-edwige/
You’re Not Crazy You’re Awakening!
Monday, July 10th, 2017 at 6 pm EDT, Keith Anthony Blanchard of Center of Light Radio invites Dr. Edwidge to share her amazing experiences and proven techniques that we can adopt to lead us to an awakening of a limitless life.
DR. EDWIGE
Dr. Edwige – is a Metaphysical Practitioner, Light code activator, author, and spiritual mentor. As a Light code activator, her work is done on a cellular level, raising your frequency through light language, reaching deep into your core to clear old memories and programs and to activate your higher consciousness and you as a multi-dimensional being. These light codes will help to unlock your divine blueprint awakening your DNA and activation of your Crystalline Lightbody.
Her award-winning book “You’re Not Crazy, You’re Awakening” will change the way you see the “Awakening” while answering the age-old question of “Are we alone?”
Dr Edwige has an affiliate program through her LightBody Academy which is a monthly recurring membership with 3 different levels that pays 20% commission as long as the member stay in.
You’re Not Crazy, You’re Awakening: Journey To Discovering Your Soul Purpose, Joy And Abundant Life
We have chosen our own journey. For many, this alone is difficult to comprehend and believe. But, it is true. Whether a conscious choice, or unconscious, we choose our circumstances. If you desire to create change in your life, or completely change the direction that your life is going, the choice is yours. The power is completely in your hands, or better, your consciousness. Intimately and without restraints, Dr. Edwige describes some of her personal experiences that impacted her life journey in significant ways. Some of these events were painful, some may seem to be bizarre- even outlandish. But, they happened. This book will change your perspective about every aspect of your life, with clear and simple techniques to expand your vision of life and how you are going about it. After reading this book and putting these easy methods into regular practice, it is inevitable that your life will change. Your consciousness will be transformed. You will become very clear about your purpose: and will do it with ease and grace. And best of all you will know that you were never crazy, because you will be awakened! – Get the Book!
Listen to Dr. Edwige’s interview &amp; catch up on all the other shows by joining our IRN Insider program! - https://irn.bz/InsiderClub
The post Dr. Edwige appeared first on Inception Radio Network | UFO &amp; Paranormal Talk Radio.</t>
  </si>
  <si>
    <t>kUtdyA9brGc</t>
  </si>
  <si>
    <t>https://youtu.be/NsRgCbESssE</t>
  </si>
  <si>
    <t>UFO Headline News Wednesday July 12th, 2017</t>
  </si>
  <si>
    <t>Get the rest of the links here:
https://inceptionradionetwork.com/ufo-headline-news-07-12-17/
Here is the UFO Headline News for Wednesday July 12th, 2017
Headline #1: Draco, Great Dragon of The North
Synopsis: Tonight … if you have a dark sky, make your acquaintance with the constellation Draco the Dragon, starting at nightfall. At mid-northern latitudes, Draco is a circumpolar constellation, meaning it is out all night long every night of the year. Northern Hemisphere summer evenings are the best time to look, because this is when the Dragon’s flashing eyes look down upon you from up high in the northern sky. Notice the two stars in the Dragon’s head when looking at the bright star Vega in the constellation Lyra. If you’re familiar with the Summer Triangle, draw an imaginary line from the star Altair through the star Vega to find the Dragon’s eyes glaring at you from high overhead on July and August evenings. These two stars are Rastaban and Eltanin – lovely, romantic names for the Dragon’s stars.
Headline #2: Researchers Searching For Signs of Extraterrestrial Life Just Got Some Very Bad News
Synopsis: By using Earth and our sun as a reference, scientists have spent decades honing in on the conditions required for a planet to support life. The identification of the so-called “Goldilocks zone,” which is the area around a star in which liquid water can exist on the surface of a planet, has been the key for researchers spotting exoplanets which are good candidates for extraterrestrial life. Unfortunately, new research conducted by astronomers at the University of Hull in England suggests that there’s plenty of stars in our own galaxy that simply cannot support life whatsoever, and it’s a huge bummer.
Headline #3: Chinese Scientists Just Teleported An Object Into Earth’s Orbit For The First Time
Synopsis: Not long ago, in the early 1990s, scientists only speculated that teleportation using quantum physics could be possible. Since then, the process has become a standard operation in quantum optics labs around the world. In fact, just last year, two teams conducted the world’s first quantum teleportation outside a laboratory. Now, researchers in China have taken the process a few steps further: they successfully teleported a photon from Earth to a satellite orbiting more than 311 miles away.
Headline #4: Flying Triangle Reported By Police Officer: September 16, 1960
Synopsis: Officer Don Anderson at the West Los Angeles Police Station said a woman called at 7:30 a.m. to report that she saw an object hovering about 300 hundred feet to four hundred feet above the Douglas Aircraft Company plant in Santa Monica, California. Several others called about it. Officer Anderson went outside and saw it, too. A spokesman for the Douglas plant said men in control towers on either side of the airport saw nothing resembling the reported object.
Headline #5: The Roots of the Nazi UFO Mythos/Part One
Synopsis: In UFOlogy, conspiracy theory, science fiction, and comic book stories, claims or stories have circulated linking UFOs to Nazi Germany. The German UFO theories describe supposedly successful attempts to develop advanced aircraft or spacecraft prior to and during World War II, and further assert the post-war survival of these craft in secret underground bases in Antarctica, South America, or the United States, along with their creators. According to these theories and fictional stories, various potential code-names or sub-classifications of Nazi UFO craft such as Rundflugzeug, Feuerball, Diskus, Haunebu, Hauneburg-Gerät, V7, Vril, Kugelblitz existed. One individual – only partially aware that he was doing anything of the sort – turned the press reports of ‘foo fighters’ into armed, controlled, high-performance flying discs. His name was Renato Vesco, an Italian who wrote three books in his own language, only one of which was translated into English. He also had an article published in the August 1969 edition of the US men’s magazine Argosy, which was probably little more</t>
  </si>
  <si>
    <t>NsRgCbESssE</t>
  </si>
  <si>
    <t>2017 07 12</t>
  </si>
  <si>
    <t>https://youtu.be/AgK_Sr4Y3ts</t>
  </si>
  <si>
    <t>UFO Headline News Monday July 10th, 2017</t>
  </si>
  <si>
    <t>Get the rest of the links here:
https://inceptionradionetwork.com/ufo-headline-news-07-10-17/
Here is the UFO Headline News for Monday July 10th, 2017
Headline #1: Watch For a Daytime Moon This Week
Synopsis: This week – beginning Tuesday morning, June 11, 2017 – watch for the daytime moon. No matter where you are on Earth, look generally westward after sunrise to see the moon in a clear blue daytime sky. Why can you see the moon in the daytime now? The full moon took place this weekend. That means the moon is now in a waning gibbous phase, rising after nightfall and setting in a westward direction after sunrise. If you look for the moon at the same time every morning, you’ll see it appearing higher and higher in the western sky each early morning, all week long. To understand why, think about where the sun is in early morning. The moon is moving in its orbit around Earth, drawing closer and closer to the Earth-sun line.
Headline #2: Uranus May Have Odd, Strobe-Like Magnetic Field
Synopsis: The planet Uranus just keeps getting weirder. The icy gas world that strangely orbits the sun on its side may also have a wonky magnetic field that constantly flickers on and off, new research suggests. Magnetic fields around planets, or magnetospheres, create shields against the bombardment of radiation from the sun known as solar wind. On Earth, for example, the magnetosphere lines up pretty closely with the planet’s axis of rotation, and magnetic field lines emerge from Earth’s north and south poles. On Uranus, however, the magnetosphere is a bit more chaotic.
Headline #3: UFO Witnesses Capture ‘Shining Disk’ on Video Near Toronto Harobourfest
Synopsis: A couple celebrating Canada Day at Toronto’s Harbourfront recorded a video of a mysterious “white shining disk,” according to a UFO report they submitted today to the Mutual UFO Network (MUFON). Along with the report, the couple uploaded their video. The video shows a round object with what appears to be a clear or dark center. The object cannot be seen throughout the video, but appears and then disappear several times. The object looks disk-shaped, perhaps even a disk with the center cut out like a vinyl record.
Headline #4: UFO Sighting in Cairo, New York
Synopsis: I went to observe July 4th fireworks in Cairo; while facing west, I noticed a blinking white light for approximately ten minutes and I assumed it was a helicopter watching the fireworks from above; with no point of reference except mountains below, it appeared to be about a mile or so above the earth–then suddenly it moved about 20 degrees north–in less than one second; if I had to guess, it was approximately one to two miles away (which really got my interest) and it continued to blink a white light for about five minutes.
Headline #5: UFO Sighting in Annapolis, Maryland
Synopsis: About twenty guests were looking north towards fireworks in the distance over the Gibson Island/Magothy River near the city of Arnold; once the fireworks display ended an object appears in the sky on our right, coming from the east perhaps south-southeast, in a straight-line pattern heading north-northwest and passed over our heads moving relatively fast;  we were all on the south shore of the Magothy River and we noticed it because it was a circle /orb/ball and the color was yellow orange– from our perspective it could have been larger than a golf ball and smaller than a basketball–this was not a plane.
Headline #6: Black Triangle Sighting in Vincennes, Indiana
Synopsis: We were northbound on U.S. Highway 41 on a full moon night passing through Vincennes when I saw the object through the windshield as we were coming to where U.S. Highway 41 splits off to U.S. 50; the object was ahead of us, up above the trees and would have been almost above where the CSX train tracks come from the south heading north to Terre Haute. Indiana; the object had white and green steady lights at points of the triangle there was no rotating or flashing light.
Send Us a UFO News Tip!
Know of a p</t>
  </si>
  <si>
    <t>AgK_Sr4Y3ts</t>
  </si>
  <si>
    <t>https://youtu.be/ZNHeQiTiadk</t>
  </si>
  <si>
    <t>UFO Headline News Tuesday July 11th, 2017</t>
  </si>
  <si>
    <t>Get the rest of the links here:
https://inceptionradionetwork.com/ufo-headline-news-07-11-17/
Here is the UFO Headline News for Tuesday July 11th, 2017
Headline #1: Use The Big Dipper to Find The North Star
Synopsis: Tonight, use the Big Dipper in the constellation Ursa Major the Great Bear to find the sky’s northern pole star, Polaris. This is the star around which the whole northern celestial sphere appears to turn throughout the night. That’s because this star is located nearly above Earth’s northern axis. In times past, wanderers on the northern face of Earth used Polaris to stay on course. Once you find it, you can also look for Thuban, a famous star in the constellation Draco the Dragon.
Headline #2: How Long is A Day on The Moon?
Synopsis: The Moon has been around since the earliest days of the Solar System. To human beings, there has never been a time when we couldn’t look up in the night sky and either see the Moon hanging there, or know that it would be back the very next night (i.e. a New Moon). And thanks to the development of modern astronomy and space exploration, our understanding of the Moon has grown immensely.
Headline #3: UFO Sighting in Sequoia National Park, California
Synopsis: I was in the car with my girlfriend, scanning the road for hazards and pretty views upon my exit from Sequoia National Park; I was leaning forward looking at the treetops which were about 200 feet off the ground, when the road straightened out from its previously curvy path and I immediately saw three white lights in the air, roughly at my elevation due to the fact that I was coming from uphill; my girlfriend was talking to her sister on the phone at the time and I cut her off and exclaimed “Look at that, look at it right now!” and I continued to force her to look so that I would not be the only witness.
Headline #4: UFO Sighting in Scottsdale, Arizona
Synopsis: I was driving north on 64th Street at Cactus St. and I noticed what appeared to be fireworks in the distance at about 1:00 due north; I thought it was the Princess Hotel’s Fireworks display so I kept heading north–it didn’t occur to me that the Princess Hotel was not directly in front of me, but off to the right at about 2:00;  I watched as this ball “firework” hovered in the air as a solid, pill-shaped light and as I got closer to it, crossing Thunderbird Road about a minute later, I noticed that it was dripping what appeared to be molten metal–it was falling off the object at a large rate.
Headline #5: UFO Sighting in Chicago, Illinois
Synopsis: I had just arrived home from work in front of my house at about 12:45 am on July 4, 2017; I was carrying a suit bag and case in my hands as I walked from my car toward my house; I suddenly saw what I first thought was an airplane flying south, it appeared from behind the neighbor’s roof and looked to be the distance of possibly two to six blocks west of me but I didn’t know how to estimate the altitude–I immediately noticed something strange as the object had no blinking lights, only a bright orange glow to it that never changed intensity or color and the light looked spherical.
Headline #6: UFO Sighting in Medford, Massachusetts
Synopsis: I left my friend’s house in Tewksbury around 11:35 p.m.– I arrived home and parked in the driveway just past 12 midnight and as I got out of my vehicle I happened to look up and take notice of a nearly full moon and it’s brightness– I immediately noticed at first a blue, blurry object just below the moon; it was hovering and then it made motions from left to right, but staying within the vicinity of the moon in the sky; I got a very strange feeling that I was looking at something other than a star so I put on my glasses (for distance) and began taking cell phone pictures; I zoomed in and out to try and give it scale.
Send Us a UFO News Tip!
Know of a possible UFO News story in your area, or have amazing photos and videos to share? Submit your tips to IRN! It’s easy… Simply send us an email to uhn@inceptionradionetwork.co</t>
  </si>
  <si>
    <t>ZNHeQiTiadk</t>
  </si>
  <si>
    <t>2017 07 10</t>
  </si>
  <si>
    <t>https://youtu.be/rFlyMUgdRgk</t>
  </si>
  <si>
    <t>John Ford UFO Nightmare Episode 23</t>
  </si>
  <si>
    <t>Download the Podcast here:
https://inceptionradionetwork.com/john-ford-ufo-nightmare-episode-23/
New Efforts to Free UFO Researcher John Ford
Sunday, July 9th, 2017 at 9 pm EDT, the advocates behind the Free John Ford UFO Nightmare initiative take part in their twenty-third live round-table discussion to update the public about all efforts to free John Ford from his 20+ year nightmare!
JOHN FORD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UFO Researcher John Ford: South Haven Park UFO Crash
As an investigator of the 1992 South Haven Park UFO crash, he was able to piece together photographs and video film after six months of investigation. Immediately after the crash the park was closed down for three days, which government officials say was for duck hunting season. While researching the park after the reopen, a metal fence was found with no magnetic readings as well as an area that was completely burned out. Area residents also reported power surges immediately after the reported crash.
On November 24, 1992, a UFO reportedly crashed in Southaven Park, Shirley, NY. John Ford,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The Branton Files have circulated on the internet at least since the mid-1990s. They essentially recirculate the information presented above, with many asides from “Branton”, the document’s editor.
Philip Schneider made a few appearances at UFO conventions in the 1990s, espousing essentially a new version of the theories mentioned above. He claimed to have survived the Dulce Base catastrophe and decided to tell his tale.
In 1999 the French government published a study, “UFOs and Defense: What Must We Be Prepared For?” Among other topics, the study concluded that the United States government has withheld valuable evidence.
Listen to this episode &amp; catch up on all the other episodes by joining our IRN Insider program! - https://irn.bz/InsiderClub
The post John Ford UFO Nightmare Episode 23 appeared first on Inception Radio Network | UFO &amp; Paranormal Talk Radio.</t>
  </si>
  <si>
    <t>rFlyMUgdRgk</t>
  </si>
  <si>
    <t>https://youtu.be/BRDCdithvAg</t>
  </si>
  <si>
    <t>Heidi Hollis</t>
  </si>
  <si>
    <t>Download the Podcast here:
https://inceptionradionetwork.com/heidi-hollis-shadow-people-encounters/
Humor &amp; Horror: A Story of Shadow People
Saturday, July 8th, 2017 at 11 pm EDT, Paranormal Now’s host Alan B. Smith welcomes Heidi Hollis, the first researcher and author to thoroughly investigate, name and write about the phenomena of the Shadow People. Her book, The Secret War: A True Story About A Real Alien War and Shadow People solidified her place in the world of the paranormal. Heidi speaks not only about the terrifying incidents of Shadow People encounters, she offers her own ideas on how to combat them. However, Heidi and Alan have a friendly conflict of opinion on how one’s spiritual state and beliefs bare on these frightening encounters and the attempts to dispel them. Heidi also discusses her knew book, The Other F Word: A Book on Faith in the Real (Funny) World, the title of which encapsulates her uncanny ability to find humor in paranormal experiences without demeaning them. When speaking about the new work Heidi also explores her own atypical spiritual journey. You can hear her sincere sensitivity and compassion towards those who have reported having their own extremely alarming confrontations involving Shadow People, Hat Man, Aliens and other paranormal cryptids.
Heidi’s energy and enthusiasm means she doesn’t hold back and simply tells it like it is. And Heidi does indeed believe in the shadow world. Do you?
HEIDI HOLLIS
Not many authors can say they’ve named and defined two paranormal realities like Heidi Hollis! Heidi Hollis is a truth seeker of the unknown. She is the world’s foremost expert on Shadow People and The Hat Man phenomena and actually gave them both their descriptive names in her bestselling books, The Secret War: A True Story About A Real Alien War and Shadow People (circulated in 1997, originally published in 2001) and The Hat Man: The True Story of Evil Encounters.
Her other acclaimed books, Jesus Is No Joke: A True Story of an Unlikely Witness Who Saw Jesus and Picture Prayers, span a variety of topics based on Jesus and angel encounters. She has also authored and drawn a new graphic novel series, The Fickle Finders, which spans topics from aliens to angels. Her newest book soon to be released is a graphic novel to help arm people against evil onslaught with, “The Other ‘F’ Word”.
Hollis is also a lively radio talk show host (“The Outlander” with 600k listeners, The Kevin Cook Show has 860k listeners, and Paranormal Central), lecturer, cartoonist and practicing Occupational Therapist. Her paranormal comic strip, The Outlanders is gaining in popularity and spans as many topics as paranormally possible. She has spoken across the country and has been featured on a variety of notable radio and television programs, worldwide. http://heidihollis.com
Alan’s Paranormal Cabin
Paranormal &amp; Faith. Am I A Believer? Need I Be?
Heidi and I agreed on a lot. Yet there was one topic we seemed only to be close on…but not exactly.
I call myself a “spiritual” person. A title that is often heckled and beleaguered. I’m not saying that’s what Heidi was doing. But our conversation spurred me to think on it a little.
Because I do understand why people believe being a spiritually agnostic person seems flakey and indecisive. We don’t commit. We don’t commit to a religion, a dogma, a specific higher power (because we claim we couldn’t possibly conceive of it), an agreed upon system of rituals, we borrow bits from various spiritual systems and assimilate our own individual routines and beliefs, and we do not proselytize others.
Read the rest here:
https://inceptionradionetwork.com/heidi-hollis-shadow-people-encounters/</t>
  </si>
  <si>
    <t>BRDCdithvAg</t>
  </si>
  <si>
    <t>https://youtu.be/M25HnSliJpQ</t>
  </si>
  <si>
    <t>TWA Flight 800 Crash</t>
  </si>
  <si>
    <t>Download the Podcast here:
https://inceptionradionetwork.com/twa-flight-800-crash/
The Mystery of TWA Flight 800 – 21 Years Later
Saturday, July 8th, 2017 at 9 pm EDT, Mack Maloney, Juan-Juan and Commander Cobra of Mack Maloney’s Military X-Files discuss the events surrounding the bizarre crash of TWA Flight 800 off Long Island, New York in July 1996. Was there a bomb on-board? Did a terrorist missile shoot it down? Were UFOs involved? Or did the U.S. Navy blow it out of the sky? Mack, Juan-Juan and Commander Cobra join Agent X, Rob Beckhusen and Switchblade Steve in a roundtable discussion of various TWA 800 conspiracy theories. Investigative reporter &amp; author Jack Cashill joins the conversation in the second hour
TWA Flight 800
Is There a Conspiracy Behind the Crash?
Trans World Airlines Flight 800 (TWA 800) was a Boeing 747-100 that exploded and crashed into the Atlantic Ocean near East Moriches, New York, on July 17, 1996, at about 8:31 p.m. EDT, 12 minutes after takeoff from John F. Kennedy International Airport on a scheduled international passenger flight to Rome, with a stopover in Paris. :1 All 230 people on board perished in the third-deadliest aviation accident in U.S. territory. Accident investigators from the National Transportation Safety Board (NTSB) traveled to the scene, arriving the following morning amid speculation that a terrorist attack was the cause of the crash. Consequently, the Federal Bureau of Investigation (FBI) initiated a parallel criminal investigation. Sixteen months later, the FBI announced that no evidence had been found of a criminal act and closed its active investigation.
The four-year NTSB investigation concluded with the approval of the Aircraft Accident Report on August 23, 2000, ending the most extensive, complex, and costly air disaster investigation in U.S. history. The report’s conclusion was that the probable cause of the accident was an explosion of flammable fuel/air vapors in a fuel tank, and although it could not be determined with certainty, the most likely cause of the explosion was a short circuit. As a result of the investigation, new requirements were developed for aircraft to prevent future fuel tank explosions.
TWA Flight 800 conspiracy theories exist, the most prevalent being that a missile strike from a terrorist or an accidental launch from a U.S. Navy vessel caused the crash, and is the subject of a government cover-up. However, no external explosion registered on cockpit voice recorder audio before power was cut by the exploding fuel tank.</t>
  </si>
  <si>
    <t>M25HnSliJpQ</t>
  </si>
  <si>
    <t>2017 07 09</t>
  </si>
  <si>
    <t>https://youtu.be/RJpKe7qIrp0</t>
  </si>
  <si>
    <t>Christoph Chaoss   What NOT do if you Come Across the Jersey Devil!</t>
  </si>
  <si>
    <t>Download the Podcast here:
https://inceptionradionetwork.com/christoph-chaoss-jersey-devil/
What NOT do if you Come Across the Jersey Devil!
Friday, July 7th, 2017 at 11 pm EDT, Paraversal Universe Radio’s au courant couple of the para-weird, Kevin and Jennifer Malek as they  talk with Paralogian and Author Christoph Chaoss (The Search For The Jersey Devil) about the legendary Jersey Devil and The Mysterious Pine Barrons.
CHRISTOPH CHAOSS
Chris Chaos is a filmmaker, a business owner, writer, urban explorer and investigator of the odd and weird, a proud parent, happily taken and a connoisseur of hot wings. His pets include a black cat named Jynx and a hamster named Wheeler. He has worked on many video and film projects since he officially joined the entertainment field back in 1997. He has produced content for many sources but not limited to: Axis Video, Pine Barren Films, Cat’s Meow Productions, East Coast Cats, Current TV, Philadelphia Stories Season 7, MSN, etc.
The Search for the Jersey Devil
The Search for the Jersey Devil: History, Lore and Science.. An introduction and a brief overview concerning the history of the Jersey Devil is provided along with a timeline to key Jersey Devil events. This companion book avoids all the rehashing, recycling and retelling the same old tale..enjoy this fresh new take that incorporates legend, lore and scientific fact. Also includes: Copies of the scripts for the intro to the film and previews. Behind the scenes information on the making of the film. Some insights about the Jersey Devil. The Jersey Devil Jawbone! The director’s personal opinion on what the Jersey Devil is. – Book link!
What the Heck is a Jersey Devil?
In New Jersey folklore, the Jersey Devil is a legendary creature said to inhabit the Pine Barrens of Southern New Jersey, United States. The creature is often described as a flying biped with hooves, but there are many variations. The common description is that of a kangaroo-like creature with the head of a goat, leathery bat-like wings, horns, small arms with clawed hands, cloven hooves and a forked tail. It has been reported to move quickly and often is described as emitting a “blood-curdling scream”.
Listen to this interview &amp; catch up on all the other shows by joining our IRN Insider program! - https://irn.bz/InsiderClub
The post Christoph Chaoss appeared first on Inception Radio Network | UFO &amp; Paranormal Talk Radio.</t>
  </si>
  <si>
    <t>RJpKe7qIrp0</t>
  </si>
  <si>
    <t>2017 07 08</t>
  </si>
  <si>
    <t>https://youtu.be/i-mUc4e_gSM</t>
  </si>
  <si>
    <t>UFO Headline News Friday July 7th, 2017</t>
  </si>
  <si>
    <t>Get the rest of the links here:
https://inceptionradionetwork.com/ufo-headline-news-07-07-17/
Here is the UFO Headline News for Friday July 7th, 2017
Headline #1: See The Moon, Saturn and Antares in a Line
Synopsis: Tonight – July 7, 2017 – look for a line-up of bright celestial objects. The moon, planet Saturn and bright star Antares come out first thing after sunset and stay out until the wee hours after midnight. They can be seen from around the world, although the line is more symmetrical – with Saturn more equidistant from the July 7 moon and Antares – from Earth’s Western Hemisphere. Look for the in south to southeast sky at nightfall, if you’re at mid-northern latitudes. From the Southern Hemisphere, look for them high overhead around 9 to 10 p.m. local time–that is the time on your clock, no matter where you are.
Headline #2: Mars is Even More Toxic to Life Than We Thought
Synopsis: We haven’t found life on Mars yet, but the discovery of organic molecules in the soil and atmosphere have left many hoping that it’s just a matter of time before we do. However, recent experiments may have thrown some cold water on these dreams. Scientists have studied compounds within Martian soil and discovered that they are toxic when combined with Mars’ UV rays. We’ve suspected that Mars was home to perchlorates since the Viking Lander missions four decades ago; the discovery was confirmed by more recent rovers.
Headline #3: On Third Try, SpaceX Launches Intelsat Mission From KSC
Synopsis: A Falcon 9 rocket blasted off from Kennedy Space Center at 7:38 p.m. Wednesday, July 5, 2017 – the company’s third attempt after two previous technical scrubs. Five countdowns. Three launches. Two landings. Twelve satellites placed in orbit and one capsule returned from it.That’s SpaceX’s tally from a whirlwind 12-day stretch that culminated with Wednesday’s 7:38 p.m. blastoff from Kennedy Space Center by a Falcon 9 rocket carrying yet another commercial satellite. Lifting off on the mission’s third attempt after last-second scrubs on Sunday and Monday, the 23-story rocket thundered from pad 39A with 1.7 million pounds of thrust.
Headline #4: Solar Minimum Is Coming!
Synopsis: High up in the clear blue noontime sky, the sun appears to be much the same day-in, day-out, year after year. But astronomers have long known that this is not true. The sun does change. Properly-filtered telescopes reveal a fiery disk often speckled with dark sunspots. Sunspots are strongly magnetized, and they crackle with solar flares—magnetic explosions that illuminate Earth with flashes of X-rays and extreme ultraviolet radiation. The sun is a seething mass of activity. Until it’s not. Every 11 years or so, sunspots fade away, bringing a period of relative calm.
Headline #5: UFO Sighting in Tavares, Florida
Synopsis: My boyfriend and I were coming home from  the Tavares Fireworks and we had the top off the jeep; as we were pulling into the driveway I saw a strange, glowing light and asked him “Do you see that light?”– he said “What light?” so I pointed and said “That one–over those power lines!” and he then saw it and said “I don’t know…”–we didn’t even park the jeep–he stopped immediately and he left the jeep running as we got out to see this.
Headline #6: UFO Sighting in Needles, Arizona
Synopsis: Traveling back home from a fireworks show about 10 p.m. my mother and I were driving south towards home when all of a sudden I glance at some fireworks in the distance to the southeast and notice something that reminds me of a meteor shower–going in a straight path towards the eastward direction; I was driving and was turning to go west, but I stopped and turned back east to really get a good look  at what I was seeing–curiosity got the best of me so I asked my mother if she saw what I was seeing– she told me “Yes, like stars shining in a cluster!”
Headline #7: UFO Sighting in Boise, Idaho
Synopsis: Watching fireworks over Northwest Boise; a large orange orb emanating a brighter orange color was spotted by</t>
  </si>
  <si>
    <t>i-mUc4e_gSM</t>
  </si>
  <si>
    <t>https://youtu.be/UOjrpwXNoDk</t>
  </si>
  <si>
    <t>Marie D. Jones   How to Identify the Archetypes that Define Your Reality!</t>
  </si>
  <si>
    <t>Download the Podcast here:
https://inceptionradionetwork.com/marie-d-jones-archetypes/
How to Identify the Archetypes that Define Your Reality!
Friday, June 30th, 2017 at 9 pm EDT, the spirited and jocular Heidi Hollis of the Heidi Hollis – The Outlander invites researcher Marie D. Jones help us  identify, understand, and work with the archetypes that exist beyond our conscious awareness and is responsible for shaping our reality.
MARIE D. JONES
Marie D. Jones is a highly regarded and popular speaker on science, metaphysics, consciousness and the paranormal and has appeared at major conferences and events.
She has also lectured to local and regional meet-up groups, networking organizations and libraries, bookstores and author events. She is a best-selling Author, screenwriter, researcher and Radio Show Host.
The Power of Archetypes: How to Use Universal Symbols to Understand Your Behavior and Reprogram Your Subconscious
Deep within your mind is a realm filled with powerful symbols that drive your thoughts, behaviors, and actions―often without your knowledge. This is the hidden world of “archetypes”: universal symbols responsible for who you are, how the world sees you, and what you believe about yourself and your life’s purpose.
The Power of Archetypes will help you identify, understand, and work with the archetypes that exist beyond your conscious awareness to create your reality “behind the scenes.” You will also learn how to clear out old symbols that may be blocking you from the happiness and success you dream of. You will examine:
The roles of the subconscious and collective unconscious in shaping your identity, and why it is so hard to change “you.”
The most common archetypes and what they symbolize.
Global archetypes in religion, politics, and pop culture, and how they affect you.
Ways to identify archetypes working in your life and the skills to change them and become more authentic. Archetypes reveal your plot and your purpose. The good news is, if you don’t like them, you can choose more empowering symbols to create a completely new story of your life. - Get the book!
Listen to Marie's interview &amp; catch up on all the other shows by joining our IRN Insider program! - http://irn.bz/InsiderClub</t>
  </si>
  <si>
    <t>UOjrpwXNoDk</t>
  </si>
  <si>
    <t>https://youtu.be/T2u3-q2MLUI</t>
  </si>
  <si>
    <t>UFO Headline News Thursday July 6th, 2017</t>
  </si>
  <si>
    <t>Get the rest of the links here:
https://inceptionradionetwork.com/ufo-headline-news-07-06-17/
Here is the UFO Headline News for Thursday July 6th, 2017
Headline #1: Moon  Closest to Saturn on July 6th
Synopsis: Tonight – July 6, 2017 – the very bright waxing gibbous moon will erase many stars from the slate of night. Will you see the planet Saturn just south of tonight’s moon? Probably, if you look, and if clouds don’t hide them. If not, try covering the moon with your finger to gaze at nearby Saturn. Although the supergiant red star Antares is not as bright as Saturn, it might be easier to see since it’s farther from the moon’s glare. Follow the links  to find out more about the two celestial lights that are in the moon’s vicinity on July 6, 2017.
Headline #2: Juno To Buzz Jupiter’s Great Red Spot
Synopsis: NASA said the Juno spacecraft – which, as of today, has been in orbit around the giant planet Jupiter for one year – will fly directly over Jupiter’s famous Great Red Spot on July 10, 2017, probing for the Spot’s roots in the depths of the planet’s cloud layers. It’ll be part of Perijove 7, one of Juno’s periodic science flybys over Jupiter in the course of the spacecraft’s highly elliptical orbit. The Red Spot is a 10,000-mile-wide (16,000-km-wide) storm on Jupiter. It’s two to three times the size of our entire planet Earth. About eleven Earths could fit side by side in front of Jupiter itself. 
Headline #3: UFO Sighting in Denver, Colorado
Synopsis: My wife and I were viewing fireworks over the Denver metropolitan area as we have done for over forty years at this location; my wife and  I saw four ‘teardrop’ objects, moving in what appeared to be an oval–the objects looked to be far to the east of Denver thus twenty to thirty miles away–they appeared one by one until all four were visible and they seemed to turn and move in an oval path; at times one or two of them would disappear and then reappear; they were far above any of the fireworks we saw and did not appear to behave like any fireworks we have ever seen.
Headline #4: UFO Sighting in Arvada, Colorado
Synopsis: We were watching fireworks and then saw four hovering orbs; about thirty to forty-five seconds after seeing them I was able to get my camera out and record; the orbs stayed in one spot for several seconds then would come together as one–then separate; at one point they formed a “y” shape, then a line, before disappearing one at a time; they were not fireworks as they stayed in the sky for at least 2 minutes.
Headline #5: Black Triangle Sighting in Kansas City, Missouri
Synopsis: I live in Kansas City and while I was with a few of my friends at this spot that overlooks the city, I took a picture on Snapchat–I swiped right a couple of times to find the right filter, posted it and kind of forgot about it–that is until I looked at the picture again in the morning and noticed something I hadn’t seen before: in the middle left just above the city, you can see three faint lights in the shape of a triangle that I am 100% positive were not stars or  planes or anything like that, because we didn’t even see the lights with our naked eyes.
Headline #6: UFO Sighting in Harleyville, Pennsylvania
Synopsis: My husband and I had just come back home and were getting out of our car after having gone to see a fireworks display with our child–we had left early because our child was frightened of the booming sounds; we had just gotten out of the car and I was unbuckling the back seatbelt when I noticed what looked like a half-circle of bright red lights in the sky; since we were just at a fireworks display I was thinking this might be a neighbor who had purchased some kind of new fireworks, but they just stayed motionless in one spot.
Send Us a UFO News Tip!
Know of a possible UFO News story in your area, or have amazing photos and videos to share? Submit your tips to IRN! It’s easy… Simply send us an email to uhn@inceptionradionetwork.com or call (888) 919-2355 (B-E-L-L).
***********
Join us http://irn.bz/InsiderClub</t>
  </si>
  <si>
    <t>T2u3-q2MLUI</t>
  </si>
  <si>
    <t>https://youtu.be/b-qqhgTw8VI</t>
  </si>
  <si>
    <t>Marilyn &amp; Dick Carlson</t>
  </si>
  <si>
    <t>Download the Podcast here:
https://inceptionradionetwork.com/marilyn-dick-carlson/
Oklahoma’s Finest Takes on the Paranormal!
Thursday, July 6th, 2017 at 10:30 pm EDT, join the resolute seeker of truth, René Barnett of NightVision Radio as she invites Veteran paranormal investigators Marilyn &amp; Dick Carlson will share their latest cases, including the Dog Man of Oklahoma!
MARILYN &amp; DICK CARLSON
Marilyn Carlson has been a UFO and paranormal researcher since the 1960’s and began her research work more deeply in 1988 when she had a very unusual experience that could not be explained to her. She began teaching Chakara meditations which led her to having an experience with UFOs and ET. In 1993 she attended St John’s University and pursued a 1 year training program in Clinical Hypnotherapy. She was certified in Clinical Hypnotherapy by The National Guild of Hypnotists and immediately began working with UFO abductees. She has taught classes on how to use hypnosis with abductees and bringing forth hidden memories. She has appeared on the Sightings TV program in 1995, numerous radio shows and recently appeared on Channel 8 News in Tulsa, OK.
Dick Carlson is Originally from Butte, Montana. Served in the US Navy (Submarines). Career experiences include; government civil service (US Navy), systems engineering for IBM, Loral Corp, Lockheed Martin. Retired Lockheed Martin 2004 and president of a systems engineering consulting firm in Yukon, OK
OKLAHOMA UFO PARANORMAL TEAM (OUPT)
OKLAHOMA UFO PARANORMAL TEAM (OUPT) is a group of highly trained individuals that are dedicated to the knowledge of all things paranormal. This includes UFOs, Apparitions or Ghosts, Cryptozoology and Bigfoot, Crop Circles and Cattle Mutilations. Their team all have had extensive training in field investigations, ghost hunting, and psychic phenomena. All of their members are former Mufon and EPIC investigators that came together as a team with a desire to form a smaller well organized group of 10 members. They have all the latest equipment to help in every kind of investigation…
Listen to Marilyn &amp; Dick’s interview &amp; catch up on all the other shows by joining our IRN Insider program! - http://irn.bz/InsiderClub
The post Marilyn &amp; Dick Carlson appeared first on Inception Radio Network | UFO &amp; Paranormal Talk Radio.</t>
  </si>
  <si>
    <t>b-qqhgTw8VI</t>
  </si>
  <si>
    <t>2017 07 07</t>
  </si>
  <si>
    <t>https://youtu.be/HrLtd926K80</t>
  </si>
  <si>
    <t>UFO Headline News Wednesday July 5th, 2017</t>
  </si>
  <si>
    <t>Get the rest of the links here:
https://inceptionradionetwork.com/ufo-headline-news-07-05-2017/
Here is the UFO Headline News for Wednesday July 5th, 2017
Headline #1: Moon, Antares, and Saturn at Nightfall
Synopsis: Tonight – July 5, 2017 – let the bright waxing gibbous moon guide you to the star Antares and planet Saturn. We expect both Antares and Saturn to be bright enough to overcome tonight’s lunar glare. Although we draw in the stick figure of the constellation Scorpius the Scorpion, you might have some difficulty making out its fishhook-shape tonight. But the moon will drop out of the evening sky by mid-month, enabling you to see this constellation in all its starlit glory, For now, use the moon to find Antares and Saturn, and then let Antares and Saturn serve your guides to the constellation Scorpius once the moon has moved onward. Both Antares and Saturn are of 1st-magnitude brightness, so they are still pretty easy to see on a moonlit night.
Headline #2: Milky Way’s Superfast Stars May Have Been Fired Out Of Nearby Galaxy
Synopsis: A small number of stars moving so fast they’ll eventually escape the Milky Way may not come from our galaxy at all, a new study reveals. Until now, scientists have largely believed that such hypervelocity stars originate when binary stars get torn apart by the supermassive black hole at the center of the Milky Way, which consumes one star and flings the other away at incredible speeds. There are alternative scenarios, but none explains why most of the 20 or so hypervelocity stars found so far are all in the same area of sky, in the Leo and Sextans constellations. Now, a team of astronomers has used position and velocity data from the Sloan Digital Sky Survey as well as computer simulations of stellar evolution in the Large Magellanic Cloud (LMC, pictured above), a small satellite galaxy near the Milky Way, to show that these speeding stars may come from there.
Headline #3: NASA Has Plan For Preventing Asteroid Strikes, And It’s Going To Test It
Synopsis:  The threat of an asteroid striking Earth is pretty scary — and not just in all the ways Hollywood movies have depicted — but human technology has reached a point where it might actually be possible for us to prevent an asteroid impact if we see one headed our way. NASA has a concept for a tool that could do the trick. It’s called the DART (short for Double Asteroid Redirection Test), and the agency is finally moving forward with its plan to design and hopefully build the hardware that it needs to save humanity’s bacon.
Headline #4: SpaceX Aims For Wednesday Falcon 9 Launch From KSC
Synopsis: SpaceX might be ready Wednesday evening for a third attempt to launch a Falcon 9 rocket from the Kennedy Space Center with an Intelsat communications satellite. The Air Force has approved a potential liftoff at 7:35 p.m., at the opening of a nearly one-hour window at pad 39A. No weather forecast was available. However, SpaceX was not expected to confirm the mission’s status before Wednesday morning. As of Tuesday afternoon, the company had not reported the cause of the computer-triggered abort that scrubbed Monday’s countdown with 10 seconds left, in a repeat of Sunday’s late scrub.
Headline #5: Project Blue Book Origins-Part 2/Cheryl Costa
Synopsis: A little after 11 a.m. on Sept. 10, 1951, a U.S. Army radar station at Fort Monmouth detected an unknown, low-altitude target. The signal corps operator and an Army officer in the radar clocked the target with an approximate speed of about 700 miles per hour. The tracking station lost contact with the high-speed target as it neared New York City. The radar tracking event resulted in a great deal of interest, as well as somber military trepidations. For in that era, military jets didn’t fly anywhere near 700 miles per hour. While there were test aircraft that had brief periods of that sort of speed performance, nothing the military had could fly and maintain that speed. This incident resulted in the Air Force being severely criticized by</t>
  </si>
  <si>
    <t>HrLtd926K80</t>
  </si>
  <si>
    <t>2017 07 06</t>
  </si>
  <si>
    <t>https://youtu.be/cju8blzML6w</t>
  </si>
  <si>
    <t>Robert Perala   A Definitive Existential Theory of Extraterrestrial Beings</t>
  </si>
  <si>
    <t>Download the Podcast here:
https://inceptionradionetwork.com/robert-perala-extraterrestrial-beings/
A Definitive Existential Theory of Extraterrestrial Beings
Wednesday, July 5th, 2017 at 11 pm EDT, the genial prolocutor and voice of California MUFON Radio, Lorien Fenton invites Alien Contactee Robert Perala to share his working existential theory of Extraterrestrial beings that is based on his personal encounter with entities from out of this World.
ROBERT PERALA
Robert Perala is the internationally acclaimed author of The Divine Blueprint: Roadmap for the New Millennium and The Divine Architect: The Art of Living and Beyond. His lectures and publications include 25 years of research in: metaphysics, spirituality, behavioral science, personal growth, the origin of the soul, Earth based anomalies, extraterrestrial science, and near death experience research. His humanitarian relief efforts as Director of Development for the United Nations Association, led to him being awarded the prestigious Certificate of Congressional Recognition at Stanford University in 2007 for his support of programs with Adopt-A Minefield and UNICEF. He is a graduate of the Robbins Research Institute led by America’s foremost results coach Tony Robbins.
Robert Perala’s Extraterrestrial Encounter on December 27th 1977
The photo you see before you was shot by Jeff Greenshaw in 1973 and published in UFO Magazine in the April 1978 issue. In 1977 I had a direct encounter with this exact style of being. On December 26th I was on the California border at Lake Tahoe. We had a cabin in the area called Heavenly Valley. At approximately 2:30am I was startled awake but what sounded like a freight train going through my living room. The shrill was defining. The whole room became charged with what looked like a lightening storm of light particles. It was blinding. Then somehow the ceiling opened up, and three, what looked like silver cosmonauts of some kind literally beamed down into the living room. I became paralyzed suddenly and was placed in a blue bubble of light. This suspended cocoon of light with me in it, suddenly levitated. It was then that I saw the whole side of the house open up in some kind of swirling light. If you see the movie Contact with Jodi Foster, then you can see a very accurate picture of a warm hole, or portal looks like. I was suddenly whisked through it at what seemed like thousands of miles an hour. It burned terribly. I was then held in the suspended animation again and was inter faced with a glass object. I have no idea what this was. It seemed to read or interface with me. I was then transported back throughout the light. Placed again in suspend animation above my bed. Slowly lowered down. When I touched the bed, suddenly the light was gone. No arching storm. No sound. Nothing.
Read the rest here: https://inceptionradionetwork.com/robert-perala-extraterrestrial-beings/
******************
Join forces with IRN - http://irn.bz/InsiderClub</t>
  </si>
  <si>
    <t>cju8blzML6w</t>
  </si>
  <si>
    <t>https://youtu.be/RU_UUS-5wG0</t>
  </si>
  <si>
    <t>Christopher Macklin   Healing &amp; How to Defeat the Forces Against It</t>
  </si>
  <si>
    <t>Healing &amp; How to Defeat the Forces Against It
Wednesday, July 5th, 2017 at 7:30 pm EDT, join Supernatural Girlz host Patricia Baker and co-host PK as they invite British Healer Christopher Macklin. Why are we pulled down by terminal disease, chronic fatigue, autoimmune and other horrible illnesses? Do we have the power to heal ourselves or is something or someone preventing that?
Dr. Rev. Christopher Macklin, Ph.D. is a powerful channeling medium and healer from England who uses Divine Healing techniques. He is able to heal many people simultaneously by removing blockages and negative energy and entities.
Learn how to protect yourself from the people and "things" who WANT you to be ill.
CHRISTOPHER MACKLIN
Christopher Macklin was born in Chester in the UK and has been very gifted from an early age. For the last several years he has concentrated on Divine Healing learned from Divine knowledge from God and All That Is Holy. Healing technique utilizing God’s Angelic Light Beings and clearing of Negative Energies and Entities.
Christopher has worked with Divine Healing for 30 years. He is a Melchizedek Being come down to do teaching &amp; healing using the Sananda Energy from the Infinite Dimension.
He is able to help people with all types of Dis-ease and imbalances. Chris does not work alone; there are large numbers of God’s Angelic Light Beings channeled to work with him to attend to people. He first works to rebalance the body’s energy field by clearing chakra points and cleansing the body’s meridian field by removing negative entities and energies. He then uses God's Divine Angelic Beings to perform esoteric operations to replace damaged joints and diseased organs. God's Angelic Beings also reconstruct the damaged muscles and nerves. He has helped people recover from all types of illness, and other auto immune, cancer, Morgellan's Disease, arthritis, injury from sports and accidents. Every illness is treatable through Christopher's gift of Divine Healing, though individual results vary depending on the facet of healing selected by God. Christopher also treats emotional disorders, including addictions, chronic depression, schizophrenia and bi-polar disorder. The whole person, and their whole life are treated, therefore relationships of families and loved ones can also be repaired and restored.
*****
Join forces with IRN and dig deeper.
https://irn.bz/InsiderClub</t>
  </si>
  <si>
    <t>RU_UUS-5wG0</t>
  </si>
  <si>
    <t>https://youtu.be/5_AztQg6nRA</t>
  </si>
  <si>
    <t>Trace Evidence Proves the Location of Amelia Earhart's Burial Ground</t>
  </si>
  <si>
    <t>We Scan the Ocean Bed for Trace Evidence of Amelia Earhart's Final Resting Place
_________________
Eighty years ago this week, Amelia Earhart set out on a record breaking journey to circumnavigate the global. This was a harrowing challenge that pushed the envelope for gender equality and recognition. Since that time, Amelia's disappearance has remained a mystery and she has been written off as "deceased" based on her disappearance. Well three years ago this week, a team of Amelia Earhart historians were interviewed on Inception Radio Network. They made some amazing claims to suggest that uncovered evidence proves Amelia did not parish on her solo plane flight. Take a listen to this interview with Dr. Laurel B. Tague and Earhart historians Mike Campbell, Richard Spink to discuss their incredible find.
________________
Monday, December 15th, 2014, EPIC Voyages Radio’s Dr. Laurel B. Tague return with researcher Mike Campbell along with producer Richard Spink, to update listeners on the myths and absurd theories on the plight of Amelia Earhart's infamous voyage.
_______________________
Who is Amelia Earhart?
Amelia Mary Earhart was an American aviation pioneer and author Earhart was the first female aviator to fly solo across the Atlantic Ocean. She received the U.S. Distinguished Flying Cross for this accomplishment. She set many other records, wrote best-selling books about her flying experiences and was instrumental in the formation of The Ninety-Nines, an organization for female pilots.  In 1935, Earhart became a visiting faculty member at Purdue University as an advisor to aeronautical engineering and a career counselor to women students. She was also a member of the National Woman's Party and an early supporter of the Equal Rights Amendment.
During an attempt to make a circumnavigational flight of the globe in 1937 in a Purdue-funded Lockheed Model 10-E Electra, Earhart disappeared over the central Pacific Ocean near Howland Island. Fascination with her life, career and disappearance continues to this day.
Download the podcast here: https://inceptionradionetwork.com/mike-campbell-amelia-earhart-bombshell/
*****
Join forces with IRN and dig deeper.
https://irn.bz/InsiderClub</t>
  </si>
  <si>
    <t>5_AztQg6nRA</t>
  </si>
  <si>
    <t>https://youtu.be/1oSIxPtdS4w</t>
  </si>
  <si>
    <t>UFO Headline News Monday July 3rd, 2017</t>
  </si>
  <si>
    <t>Download the Podcast here:
https://inceptionradionetwork.com/ufo-headline-news-07-03-17/
Here is the UFO Headline News for Monday July 3rd, 2017
Headline #1: Earth Farthest From Sun on July 3rd
Synopsis: Planet Earth reaches a milestone today, its aphelion, or most distant point from the sun. We reach this point on July 3, 2017 at 20:11 UTC. That’s 15:11 (3:11 p.m.) Central Daylight Time in the U.S. Translate to your time zone. Is it hot outside for you on your part of Earth right now? Or cold out? Earth’s aphelion comes in the midst of Northern Hemisphere summer and Southern Hemisphere winter. That should tell you that our distance from the sun doesn’t cause the seasons. The fact is that Earth’s orbit is almost, but not quite, circular.  So our distance from the sun doesn’t change much. Today, we’re about 3 million miles (5 million km) farther from the sun than we will be six months from now. That’s in contrast to our average distance from the sun of about 93 million miles (150 million km). The word aphelion, by the way, comes from the Greek words apo meaning away, off, apart and helios, for the Greek god of the sun.  Apart from the sun. That’s us, today.
Headline #2: SpaceX’s First Re-Flown Dragon Capsule Successfully Returns To Earth
Synopsis: SpaceX has another historic achievement under its belt — being first to re-fly a commercial spacecraft to the International Space Station and back. The Dragon capsule it used on its most recent ISS resupply mission was used during a previous trip to ferry supplies and materials for scientific experiments to the orbital facility. This Dragon capsule originally launched in September 2014, before being refurbished and used again on June 3.  After docking with the ISS around 36 hours after launch, the spacecraft spent about a month at the station, where astronauts unloaded its payload.
Headline #3: Chicken Sandwich Returns To Earth After Balloon Ride to Stratosphere
Synopsis: The chicken has landed, a little earlier than planned. A World View Enterprises stratospheric balloon carrying a KFC chicken sandwich touched down yesterday (June 30), about 17 hours after taking off, World View representatives said. The flight — the first planned long-duration mission of World View’s uncrewed Stratollite vehicle — was scheduled to last four days, but controllers ended it early “due to a small leak in one of the company’s innovative new altitude-control balloon systems,” World View CEO Jane Poynter said in a statement July 1st. “That said, we are extremely pleased with the results of the mission,” Poynter added.
Headline #4: Project Blue Book Origins Part 2/Cheryl Costa
Synopsis: A little after 11 a.m. on Sept. 10, 1951, a U.S. Army radar station at Fort Monmouth detected an unknown, low-altitude target. The signal corps operator and an Army officer in the radar clocked the target with an approximate speed of about 700 miles per hour. The tracking station lost contact with the high-speed target as it neared New York City. The radar tracking event resulted in a great deal of interest, as well as somber military trepidations. For in that era, military jets didn’t fly anywhere near 700 miles per hour. While there were test aircrafts that had brief periods of that sort of speed performance, nothing the military had could fly and maintain that speed. This incident resulted in the Air Force being severely criticized by the other branches of the military. At issue was the Air Force’s dismal handling of investigations related to a potential threat to national security, namely UFOs.
Headline #5: Idaho Witness Says Orb UFOs Joined, Then Disappeared
Synopsis: An Idaho witness at Buhi reported watching three orange-red, rectangle-shaped objects that joined together and disappeared in place, according to testimony in Case 83942 from the Mutual UFO Network (MUFON) witness reporting database. The event occurred at 10:15 p.m. on May 23, 2017. “Observed three rectangular bars of light that seemed composed of orbs,” the witness stated. “Orange-r
Get the rest of the stories here:
https://inceptionradionetwork.com/ufo-headline-news-07-03-17/</t>
  </si>
  <si>
    <t>1oSIxPtdS4w</t>
  </si>
  <si>
    <t>https://youtu.be/wRDX2vLj338</t>
  </si>
  <si>
    <t>UFO Headline News Tuesday July 4th, 2017</t>
  </si>
  <si>
    <t>Download the Podcast here:
https://inceptionradionetwork.com/ufo-headline-news-07-04-17/
Here is the UFO Headline News for Tuesday July 4th, 2017
Headline #1: History of The Fourth of July
Synopsis: The Fourth of July—also known as Independence Day or July 4th—has been a federal holiday in the United States since 1941, but the tradition of Independence Day celebrations goes back to the 18th century and the American Revolution. On July 2nd, 1776, the Continental Congress voted in favor of independence, and two days later delegates from the 13 colonies adopted the Declaration of Independence, a historic document drafted by Thomas Jefferson. From 1776 to the present day, July 4th has been celebrated as the birth of American independence, with festivities ranging from fireworks, parades and concerts to more casual family gatherings and barbecues.
Headline #2: Moon’s Dark Side Faces Earth
Synopsis: Tonight – July 4, 2017 – see if you can make out the dark areas on tonight’s waxing gibbous moon. These smooth, low-lying lunar plains are called maria, the plural for the word mare), the Latin word for sea. You should be able to see the darkened portions on the moon with the eye alone. The dark maria on the moon’s near side – the solidified remnants of ancient lunar seas of molten magma – make the near side of the moon reflect less light than the far side, which has fewer maria.
Headline #3: NASA Just Released Evidence Of Lava Waterfalls On Mars
Synopsis: NASA just released images that show evidence for flowing molten lava waterfalls on Mars. The images depict lava which cascaded down the wall and terraces of a crater as it made its way to the crater floor. The 3D images were taken from NASA’s Mars Reconnaissance Orbiter’s (MRO) Context Camera of an area on the northern rim of a 19-mile-wide crater on Mars. The crater is situated in the western portion of the Tharsis volcanic province. The molten lava that is depicted likely behaved similar to liquid water given the morphology and turbulence of the solidified flow.
Headline #4: SpaceX Halts Second Launch Attempt For Intelsat 35e Launch At T-10 Seconds
Synopsis: Update: The launch was once again aborted at T-10 seconds, which is the same time it cut off during yesterday’s attempt. That suggests it was again halted by an automated computer cut-off, though SpaceX said on the launch broadcast that the issue from yesterday was definitely “looking fixed”. The cause of yesterday’s abort was a reading that showed the rocket’s guidance system was off, but later examination found that all was good with those systems, and instead the computer itself was adjusted.
Headline #5: Hug An Alien For World UFO Day!
Synopsis: The truth may be out there, as “The X-Files” promises, but right here on Earth it’s World UFO Day. At least, that’s what WorldUFODay.com says, and they’d be the ones to know. UFO researchers began the unofficial holiday in 2001 to raise awareness of UFOs and extraterrestrial visitors, according to the site. For awhile, World UFO Day actually spanned two days, June 24 and July 2, The World UFO Day Organization later designated July 2 as the one true day to celebrate UFOs. WorldUFODay.com suggests marking the day by watching science fiction movies about aliens, holding sky-watching parties or meditating about, you guessed it, UFOs.
Headline #6: UFO Sighting in Brownsburg, Indiana
Synopsis: I was driving from Clermont, Indiana to Brownsburg doing a delivery service app called “Doordash” when I noticed a black disc in the sky–at first I thought it was a hot air balloon, but it never moved an inch for about 15 to 20 minutes; I turned off of Highway 136 heading to my home and I observed that what I thought might be a hot air balloon still hadn’t moved.
Headline #7: UFO Sighting in Ohio, United States
Synopsis: I was driving my work truck this morning on the 90 east heading towards 271 south when out in the distance I saw a chrome or mirror-like beam, happen in the sky right in front of me–then all of a  sudden–in
Get the rest of the links here:
https://inceptionradionetwork.com/ufo-headline-news-07-04-17/</t>
  </si>
  <si>
    <t>wRDX2vLj338</t>
  </si>
  <si>
    <t>2017 07 04</t>
  </si>
  <si>
    <t>https://youtu.be/60TS29qv6EU</t>
  </si>
  <si>
    <t>UFO Headline News Weekend of Saturday July 1st - Sunday July 2nd, 2017</t>
  </si>
  <si>
    <t>Get the rest of the links here:
https://inceptionradionetwork.com/ufo-headline-news-07-01-2017/
Here is the UFO Headline News for The Weekend of Saturday July 1st/Sunday July 2nd, 2017
Headline #1: Moon Near Jupiter and Spica on July 1st
Synopsis: Tonight – July 1, 2017 – as the setting sun closes the curtains on the day, and the darkening skies bring out a myriad of far-off suns, let the moon introduce you to a very special star. The nearby bright star to tonight’s moon and the planet Jupiter is none other than Spica, the sole 1st-magnitude star in the constellation Virgo the Maiden. The much brighter object in the vicinity of tonight’s moon and Spica is the giant planet Jupiter. Jupiter, the fifth planet outward from the sun, will remain in front of the constellation Virgo until mid-November 2017.
Headline #2: Chicken Sandwich Takes One Giant Leap for Food-Kind
Synopsis: In what appears to be a historic first, a fast-food chicken sandwich was successfully carried to the edge of space today aboard a high-altitude balloon. The Kentucky Fried Chicken Zinger sandwich journeyed skyward aboard a World View Enterprises Stratollite balloon vehicle at 9:11 a.m. EDT (1311 GMT) from Page, Arizona. While the live webcast cut out before liftoff, a representative for World View confirmed that the launch was successful, and KFC later released a video of the balloon taking off. “Holy cow, that’s some spicy, crispy chicken moving out at an average rate of 1,000 feet per minute [304 meters per minute],” the announcer in the KFC video said as the balloon lofted skyward. “The Zinger should arrive at target altitude in about 1 hour and 20 minutes, where the Zinger mission will officially begin.”
Headline #3: Stephen Hawking: ‘Humans Should Ride A Beam of Light to Other Planets’
Synopsis: Humanity should focus its efforts on exploring other worlds that we might inhabit, and to get there, Earthlings may need to ride on a beam of light, famed physicist Stephen Hawking says. Hawking made his remarks today June 20 at Starmus, an arts and science festival in Norway whose advisory board he sits on. In his speech, he reiterated his belief that humans need to explore space to avoid the dangers of our own finite world. And then he described how humans could one day travel on a beam of light, harnessing the power of Einstein’s theory of relativity to reach mind-bogglingly distant planets.
Headline #4: Loch Ness Monster Spotted? Tourists Photo Sparks Debate
Synopsis: Is that ‘Nessie’? A photo of a strange object moving in the waters of Loch Ness is sparking debate. Australian tourists Peter Jackson (no relation to the filmmaker of the same name) and Phillippa Wearne were driving along the loch when they spotted an object in the water and took a picture of the object on their phone, The Sun reports. They showed it to a local skipper who said he had “not seen anything like it–it was pretty big even from 150 yards or more offshore. I didn’t know what to think. We took photos and showed them to people at a B&amp;B and then showed them to people on a cruise,” said Phillippa.
Headline #5: Ancient Egyptian Writing: New Symbols Reveal Development of Hieroglyphics
Synopsis: The elegant pictorial writing system of the ancient Egyptians—known as hieroglyphics—has fascinated generations of archeologists. Its precise origins are uncertain. One ancient Egyptian legend holds that the god Thoth handed the gift of writing to a few chosen scribes. A more prosaic modern theory suggests that they derived from rock pictures produced by prehistoric hunting societies wandering the desert. Now, a new discovery may hold some clues as to how carved images evolved into a formal writing system. According to a Facebook post by the Egyptian Ministry of Antiquities, a new rock inscription site discovered around 60 km south of Luxor in the village of El-Khawy “helps in understanding the development of a system of graphic communication that sets the stage for the appearance of true hieroglyphic writing.”
Headline #6: DNA Study..............
Get the rest of the links here:
https://inceptionradionetwork.com/ufo-headline-news-07-01-2017/</t>
  </si>
  <si>
    <t>60TS29qv6EU</t>
  </si>
  <si>
    <t>https://youtu.be/zGOHm8yBWPU</t>
  </si>
  <si>
    <t>D  Patrick Miller   How to Heal the Hurts We Don't Deserve</t>
  </si>
  <si>
    <t>How to Heal the Hurts We Don't Deserve
Monday, July 3rd, 2017 at 6 pm EDT, Keith Anthony Blanchard of Center of Light Radio invites author D. Patrick Miller to explain the process of getting over the things that seem to have hurt us most, by learning that it's always ourselves we are forgiving.
_____________
D. PATRICK MILLER
If forgiveness was easy, we wouldn't need it"
D. Patrick Miller is a veteran author with a dozen books to his name, as well as a long history in the book business as an independent publisher, editor, book developer, and literary agent. His 1994 title, A LITTLE BOOK OF FORGIVENESS, was just released in a sixth edition as THE FORGIVENESS BOOK by Hampton Roads Publishing. He has written about a wide variety of spiritual subject matter, including the general topic of "how to be spiritual without being religious," the subject of his next book from Hampton Roads coming in 2018.
______________
THE FORGIVENESS BOOK:
healing the hurts we don't deserve
Forgiveness is the science of the heart; a discipline of discovering all the ways of being that will extend your love to the world and discarding all the ways that will not. This is a book about growing up, becoming whole, connecting to others, and becoming comfortable in one's own skin. It is inspirational, healing, and programmatic.
Miller explores the facts of forgiveness, including forgiving others, forgiving oneself, and the results of following the path of forgiveness.
Also included is a section on forgiveness exercises (including journaling, making amends, and practicing patience). This is a broadly based spiritual and self-help book. Rooted in the philosophy of A Course in Miracles and drawing from other spiritual teachings (including Christianity, Sufism, Buddhism, the I Ching, and Jungian psychology), The Forgiveness Book is for those interested in spirituality, wholeness, and living a better and more fulfilling life. 
*****
Join forces with IRN and dig deeper.
https://irn.bz/InsiderClub</t>
  </si>
  <si>
    <t>zGOHm8yBWPU</t>
  </si>
  <si>
    <t>2017 07 03</t>
  </si>
  <si>
    <t>https://youtu.be/WRuBQDDrsZs</t>
  </si>
  <si>
    <t>Paranormal Blender</t>
  </si>
  <si>
    <t>Download the Podcast here:
https://inceptionradionetwork.com/paranormal-blender-episode-2/
Taste this Delicious Soup of Ghouls, Ghost, and Aliens?
Friday, June 30th, 2017 at 11 pm EDT, Paraversal Universe Radio’s au courant couple of the para-weird, Kevin and Jennifer Malek return with another episode of the Paranormal Blender, our end of the month newscast about the months current paranormal, supernatural, and ultra-bizzare news stories from around the world in an interactive setting. Kevin and Jennifer are also joined by Ufologist Mike Lucas from the UFO Wisconsin Research Team, the NWPS, and IRN.
So What’s in a Paranormal Blender?
By definition, a supernatural or paranormal phenomenon is an event that defies explanation in terms of the typical human experience. In other words, it is something that science can’t explain; at least not yet. Examples of paranormal phenomena include ghosts, cryptids, telekinesis, and other forms of psychic powers or supernatural entities.
List of Paranormal Phenomena
There are myriad experiences that fall within the realm of the paranormal. Here are a few broad categories to give you an overview of just how much “supernatural” activity is reported around the globe.
Ghosts
Ghosts might be considered the grand-daddy of paranormal experiences. Everyone has some level of curiosity about what happens when they die. Is there really life after physical death? Are spirits capable of communicating with the living? Some people believe so, and some desperately hope it’s true. Wherever you stand on the topic, many people have reported seeing misty apparitions of human forms, some familiar and others unknown.
Although most people think of ghosts in human terms there are other types of spirits that fall into this category, including evil spirits sometimes referred to as demons, and elemental spirits simply referred to as an “it.”
Read the rest here:
https://inceptionradionetwork.com/paranormal-blender-episode-2/</t>
  </si>
  <si>
    <t>WRuBQDDrsZs</t>
  </si>
  <si>
    <t>https://youtu.be/jI86nH77CAo</t>
  </si>
  <si>
    <t>Rey Hernandez</t>
  </si>
  <si>
    <t>Download the Podcast here:
https://inceptionradionetwork.com/rey-hernandez-paranormal-experiences/
Paranormal Experiences: Science, Research and “Groundbreaking” Studies!
Saturday, June 24th, 2017 at 11 pm EDT, joining Paranormal Now’s host Alan B. Smith invites Rey Hernandez of F.R.E.E. (The Dr. Edgar Mitchell Foundation for Research Into Extraterrestrial Encounters) to discuss what he says is the most thorough and scientific study ever done on the alien encounter experience of the experiencers themselves. A collective of scientists have been working for years to formulate and execute this study which gives us the best insight into what people have seen, heard and have experienced during encounters with non-human or extraterrestrial beings and intelligences.
Rey believes their is something spiritual or divine like occurring, including the startling reports that these “intelligences” will control people’s minds and will for a supposedly benevolent purpose.
REY HERNANDEZ
Reinerio Hernandez is one of the 4 Co-Founders of FREE (The Dr. Edgar Mitchell Foundation for Research into Extraterrestrial Encounters).  The other 3 Co-Founders are the late Dr. Edgar Mitchell, Dr. Rudy Schild, an Emeritus Professor of Astrophysics at Harvard University, and Australian Experiencer researcher Mary Rodwell. The Executive Director of FREE is Dr. Rudy Schild.
Rey and his entire family have had conscious physical contact with non-human intelligence in their family home.  All of the family members have also had various contact with large UFOs, one time with a football stadium sized craft that was at a distance of only 30 feet from Rey, his daughter, and 3 adult witnesses, which hovered in silence over them for more than 45 minutes.  His family has also had numerous paranormal experiences.  All of these contact experiences began in March of 2012.  Before these experiences Rey ignorant of UFOs, ET Contact and the “paranormal, and he was an atheist and material rationalist but is now a deeply spiritual person that has been completely transformed by his experiences.
Rey is currently employed as an Estate Tax Attorney with the US Dept of Treasury.  He previously was an Adjunct Professor for 6 years at the New School for Social Research and the City University of New York.  He was also the Director of the Center for a Sustainable Urban Environment at the City University of New York and the Director of the Office of Community Environmental Planning for the City of New York.  He graduated with honors from Rutgers College, was an honors student Masters Candidate at Cornell University and was a Ph.D. Candidate at U.C. Berkeley in City and Regional Planning where he was the recipient of a National Science Foundation Ph.D. Fellowship.  
Rey resides with his family in Miami, Florida.
Alan’s Paranormal Cabin
The Uneasy Alien Encounter
Paranormal Now is not a political show. And I try my best to avoid such topics unless it directly pertains to the focus of the subject matter generally discussed on this platform. So, sometimes, it is unavoidable.
With side tilted head looking up, barely peering through her squinted eye, a panic overtakes her pain riddled body. With what strength she has left, her legs move. But pushing out is no longer a freeing motion, it is an immense effort; and the space around her displaces so slowly, as though near frozen in time.
Read the rest here: Download the Podcast here:
https://inceptionradionetwork.com/rey-hernandez-paranormal-experiences/</t>
  </si>
  <si>
    <t>jI86nH77CAo</t>
  </si>
  <si>
    <t>https://youtu.be/qlLo8Jg9RPs</t>
  </si>
  <si>
    <t>Gumdrop’s Revenge</t>
  </si>
  <si>
    <t>Download the Podcast here:
https://inceptionradionetwork.com/gumdrops-revenge/
Gumdrops the Great Dane
Saturday, July 01st, 2017 at 9 pm EDT, Mack Maloney, Juan-Juan and Commander Cobra of Mack Maloney’s Military X-Files talk to LAPD super-detective Paul Bishop on how to survive a police interrogation. Researcher Ben Davis on the little-known Fort Polk UFO Incident. Rob Beckhusen on the world’s largest private air force. Switchblade Steve on Washington State hotspots. Gumdrops the Great Dane picks the five final winners of the Wingman 18 free book giveaway.
BEN DAVIS
Ben Davis broke his silence live on air after 35 yrs, with a more detailed and more accurate narrative of his encounter with unworldly beings, after it was first published (original print submission) by an investigative group over a decade ago. His contention with the original publication was the deliberate omissions, allegedly, of key elements to the narrative of his encounter.  Ben has previously discussed the UFO Incident at Fort Polk, that transpired over the course of 4 days in March of 1976.</t>
  </si>
  <si>
    <t>qlLo8Jg9RPs</t>
  </si>
  <si>
    <t>2017 07 01</t>
  </si>
  <si>
    <t>https://youtu.be/j4FX5XqMNWk</t>
  </si>
  <si>
    <t>UFO Headline News Friday June 30th, 2017</t>
  </si>
  <si>
    <t>Get the rest of the links here:
https://inceptionradionetwork.com/ufo-headline-news-06-30-17/
Here is the UFO Headline News for Friday June 30th, 2017
Headline #1: First Quarter Moon With Jupiter June 30th
Synopsis: Tonight – June 30, 2017 – be sure to watch the magnificent pairing of the moon and Jupiter as darkness falls. The moon and Jupiter rank as the brightest and third-brightest heavenly bodies of nighttime. What’s the second-brightest? It’s the blazing planet Venus, which resides exclusively in the morning sky for the rest of 2017. Also, look for a bright star near Jupiter and the moon. This star is Spica – near Jupiter throughout 2017 – brightest light in the constellation Virgo.
Headline #2: Asteroid Day 2017 is June 30th
Synopsis: The third annual International Asteroid Day is today, June 30, 2017. According to its organizers, Asteroid Day is a global awareness campaign to help people learn about asteroids and about what we can do to protect our planet from asteroid impacts. There are also live events in many places for Asteroid Day. Asteroid Day is held on the anniversary of the largest asteroid impact in Earth’s recent history – an event that took place in Siberia on June 30, 1908, known as the Tunguska explosion. A small asteroid apparently exploded over Tunguska, Siberia. It released the equivalent of 100 tons of TNT, devastating an area of about 800 square miles (about 2,000 square km), the size of a major metropolitan city.
Headline #3: Mars Photo of Metallic Object Has Internet in a UFO Frenzy
Synopsis: It’s shiny. It’s sharp. It’s on Mars. It must be aliens! What appears to be a chunk of metal photographed by the Opportunity Rover has UFO buffs in a spin. It shows an unusually shiny, and jagged, object sitting neatly on top of the grainy surface of Mars’ Meridiani Planum. A more down to Earth (though admittedly this is Mars we’re talking about here) suggestion was that it could be a piece of debris from the rover itself, or a heat shield from the craft that delivered it.
Headline #4: Roswell Invaded As UFO Festival Begins
Synopsis: Roswell, New Mexico — People around the world are making their way to New Mexico this weekend for what organizers call the biggest UFO festival in the world. People, pets, aliens, and everyone in between invaded the streets of downtown Roswell to kick off the 22nd annual event. Some of the highlights at this year’s event include two extreme water slides to help people stay cool in the dead of the heat and the 70th anniversary of the much-discussed 1947 Roswell incident.
Headline #5: Argentina: Unknown Flashing Object Astonishes Onlookers
Synopsis: Something out of the ordinary startled residents of Barrio El Carmen yesterday at noon. It sparkled and moved, but it was unknown to those looking at it. Local residents were astounded by the object that appeared in the skies of Salta at noon yesterday. In Barrio El Carmen, anyone looking up at that time would have been surprised to see an unusual shiny object. Some locals who beheld the circular shining object spoke with La Gaceta about the unanswered riddle: what could it have been?
Headline #6: UFO Sighting in Phoenix, Arizona
Synopsis: The night of June 29th, 2017 roughly around 9:30 p.m. my grandma and I were driving out of downtown Phoenix, we were heading down Highway 202 and Rural road; I looked out the window and saw a very large swarm of hovering twinkling red lights–it looked like there were hundreds of lights in this shapeless swarm and they were packed closely enough that we could tell that they were not attached on the surface of any object.
Headline #7: UFO Sighting in Tacoma, Washington
Synopsis: Was in my backyard talking on my cell phone with a friend, when I noticed a diamond-shaped object above my neighbors house; the object was silver, shiny, reflecting light–it had sparkling blinking white lights and was tumbling end-over-end as it flew over my back yard; although the object was silver when it flew it also seemed to change to a darker silver a</t>
  </si>
  <si>
    <t>j4FX5XqMNWk</t>
  </si>
  <si>
    <t>https://youtu.be/1C9jfUJEGBA</t>
  </si>
  <si>
    <t xml:space="preserve">Paola Harris   What UFO Secrets is the U.S. Government Hiding </t>
  </si>
  <si>
    <t>Download the Podcast here:
https://inceptionradionetwork.com/paola-harris-ufo-secrets/
What UFO Secrets is the U.S. Government Hiding?
Thursday, June 15th, 2017 at 10:30 pm EDT, join the resolute seeker of truth, René Barnett of NightVision Radio as she invites journalist and internationally acclaimed author Paola Harris to share UFO related government secrets she’s learned from US military whistleblower Colonel Corso and so much more!!!
PAOLA HARRIS
Paola Harris is an Italo-American photojournalist and investigative reporter in the field of extraterrestrial related phenomena research. She is also a widely published, free-lance writer, especially in Europe. She has studied extraterrestrial related phenomena since 1979 and is on personal terms with many of the leading researchers in the field. From 1980-1986 she assisted Dr. J. Allen Hynek with his UFO investigations and has interviewed many top military witnesses concerning their involvement in the government truth embargo.
In 1997, Ms. Harris met and interviewed Col. Philip Corso in Roswell, New Mexico and became a personal friend and confidante.  She was instrumental in having his book The Day After Roswell, for which she wrote the preface, translated into Italian.  She consequently brought Colonel Corso to Italy for the editorial group Futuro, publisher of Il Giorno Dopo Roswell, and Corso was present for many TV appearances and two conferences. She returned to Roswell in the summer of 2003 for the American debut of her book, Connecting the Dots; Making Sense of the UFO Phenomenon.
Because of her international perspective on extraterrestrial related phenomena, Paola has consulted with many researchers about the best avenues for planetary disclosure with emphasis on the “big picture” and stressing the historical connection.  She is a close friend of Monsignor Padre Corrado Balducci and assisted in filming the Italian witnesses, including the Monsignor, for the Disclosure Project for the May 9, 2001 press conference.  She was instrumental in bringing to Italy Robert Dean, Dr. Steven Greer, Linda Moulton Howe, Dr. Richard Boylan, Russell Targ, Travis Walton, Derrell Sims, Helmut Lamner, Michael Lindemann, Nick Pope, Bill Hamilton, Ryan Wood, Carlos Diaz and Dr. John Mack.  Her new non-profit association, Starworks Italia, will continue to bring speakers to Italy and promote disclosure and exo-political dialogue world-wide.
Conversations With Colonel Corso: A Personal Memoir and Photo Album by Paola Harris
Conversations with Colonel Corso draws on Paola Harris’s personal memoirs of the Colonel including private conversations, formal interviews, and public appearances. Laced with personal anecdotes, urgent messages, and including more than 80 photos and historical documents, this book is a must-read for anyone interested in the history of UFO disclosure and the significant contributions of this important US military whistleblower. 
Listen to Paola’s interview &amp; catch up on all the other shows by joining our IRN Insider program!</t>
  </si>
  <si>
    <t>1C9jfUJEGBA</t>
  </si>
  <si>
    <t>2017 06 30</t>
  </si>
  <si>
    <t>https://youtu.be/fEgy-v1Vb5w</t>
  </si>
  <si>
    <t>Russell Forsyth   Forsyth Crystal Light Table</t>
  </si>
  <si>
    <t>Forsyth Crystal Light Table
Monday, June 26th, 2017 at 6 pm EDT, Keith Anthony Blanchard of Center of Light Radio invites certified angel therapist Russell Forsyth to discuss  a unique energy tool that combines ancient wisdom with modern modalities to bring balance and harmony to the human body.
RUSSELL FORSYTH
Russell Forsyth is a certified Angel Therapist ® who trained under Dr. Doreen Virtue and been in service as an energy healing practitioner since 2006. Russell also teaches classes and workshops, and has developed a comprehensive training program for energy healers. Following angelic guidance, he invented a unique crystal light table for use in energy healing sessions. Over the years, Russell has written a number of books, has appeared on many radio shows, and was selected to film a pilot TV show on angel readers. Russell currently writes a weekly newsletter called "Angel Whispers," which features a word study and channeled messages from the angels. - http://www.russellforsyth.com
Blueprints from the angels
The Forsyth Crystal Light Table© is a unique energy tool, invented by Russell Forsyth, that combines ancient wisdom with modern modalities to bring balance and harmony to the human body. Russell received visions of blueprints during channeling sessions with the angels and, as a former builder, acted on the inspiration to create this unique device.
*****
Join forces with IRN and dig deeper.
https://irn.bz/InsiderClub</t>
  </si>
  <si>
    <t>fEgy-v1Vb5w</t>
  </si>
  <si>
    <t>https://youtu.be/zqkdrlbk6uA</t>
  </si>
  <si>
    <t>UFO Headline News Thursday June 29th, 2017</t>
  </si>
  <si>
    <t>Get the rest of the links here:
https://inceptionradionetwork.com/ufo-headline-news-06-29-17/
Here is the UFO Headline News for Thursday June 29th, 2017
Headline #1: Moon Approaching Jupiter on June 29th
Synopsis: Tonight – June 29, 2017 – you can’t miss the king planet Jupiter, given a clear sky! As soon as dusk or darkness falls, look first for the rather wide waxing crescent moon. That “star” in the moon’s vicinity tonight is actually Jupiter, the brightest starlike object to adorn the evening sky. The moon is approaching Jupiter as we speak, and will be noticeably closer to Jupiter as darkness falls tomorrow, on June 30. Do you have binoculars? You can search for the Virgo star Zavijava (Beta Virginis) in the same binocular field with the moon. Although this faint star is easily visible to the unaided eye on a clear, dark night, it might be hard to see in the glare of the June 29th moon.
Headline #2: July 4th Come Early: NASA Sounding Rocket Releases Colorful Morning Cloud Show
Synopsis: A NASA sounding rocket launched early this morning and lit up the skies over the U.S. East Coast with colorful clouds, ringing in an early July Fourth celebration. The launch of the Terrier-Improved Malemute two-stage sounding rocket had been repeatedly rescheduled, but the rocket finally got its chance at 4:25 a.m. EDT (0825 GMT) today (June 29). The rocket lifted off from NASA’s Wallops Flight Facility in Virginia, and its flight lasted about 8 minutes. About 4 to 6 minutes into takeoff, 10 canisters released barium, strontium and cupric oxide, which interacted with each other to form colorful vapor. Scientists could use the red and blue-green artificial clouds that formed to track the movement of particles in Earth’s ionosphere, which is in its upper atmosphere. They were visible along the mid-Atlantic coastline from North Carolina as far north as New York, and could be seen as far west as Charlottesville, Virginia, according to NASA. NASA Wallops later reported cloud views as far as Staten Island, NY and Outer Banks, NC.
Headline #3: UFO Sighting in Carpinteria, California
Synopsis: I had my patio sliding door open while I was sitting on my couch, and a bright light caught my eye, causing me to instinctively turn my head–it looked too bright and the color immediately had me concerned that either it was something on fire, or something being shot towards us–so I go outside to see absolutely no trail or fall out–I could see the usual planes flying in other areas of the sky and they had the regular flashing blue and red lights, but they were a lot smaller than this bright light.
Headline #4: UFO Sighting in Lake Forest, California
Synopsis: On 6/25/17, on a warm evening at 11:00 pm I decided to sit outside my apartment on the upstairs patio and soon, above me in the black, cloudless sky–and very close–came two lights that had no  sound and slowly moved as if they were connected to a structure between them; no structure was seen between the two lights, however; these lights were approximately 1 foot in diameter each, with two dark turquoise lights and small red lights appearing right next to them.
Headline #5: UFO Sighting in Henderson, Tennessee
Synopsis: Clear night, very bright non-flashing red light going from north to south, moving approximately twice as fast as the usual satellites that my wife and I see at night as we sit out on our deck watching for them; we generally see from two to three each night; also this red light was much brighter than the brightest planet, even brighter than the International Space Station.
Headline #6: UFO Sighting in Grand Rivers, Kentucky
Synopsis: My wife and I were camping in the United States Forest Land, between the lakes–we have a small backcountry site, void of lights and people–the surroundings are dense old growth forest; it lies within a valley, wooded hills surround the campsite and you can barely see the sky beneath the tree line during the day; we were laying in our tent with the rain fly off–we had no fire going and th</t>
  </si>
  <si>
    <t>zqkdrlbk6uA</t>
  </si>
  <si>
    <t>https://youtu.be/FQslcb3zWr8</t>
  </si>
  <si>
    <t>UFO Headline News Wednesday June 28th, 2017</t>
  </si>
  <si>
    <t>Get the rest of the links here:
https://inceptionradionetwork.com/ufo-headline-news-06-28-17/
Here is the UFO Headline News for Wednesday June 28th, 2017
Headline #1: Southern Cross:  A Southern Sky Signpost
Synopsis: Tonight, we’re paying tribute to the Southern Cross, also known as the constellation Crux, for our friends in the Southern Hemisphere. No matter where you live in the Southern Hemisphere, look in your southern sky for the Southern Cross as soon as darkness falls. At temperate latitudes in the Southern Hemisphere, where it’s now the winter season, we astronomers say the Southern Cross swings to upper meridian transit – its high point in the sky – around nightfall, or approximately 6 p.m. local time.
Headline #2: Expect Colorful Clouds From Rocket Launch
Synopsis: NASA said on June 27, 2017 that the launch of its Terrier-Improved Malemute sounding rocket is scheduled for between 4:25 and 4:48 a.m. EDT (between 8:25 and 8:48 UTC; translate to your time zone) this Thursday, June 29. It said the launch window is determined by sun angles and the location of the moon. The rocket is to test a new multi-canister ejection system for deploying vapors in rocket missions for studying Earth’s upper atmosphere and ionosphere, aka aurora soundings. Upon launch of the rocket, the vapors will form luminescent, blue-green and red, artificial clouds expected to be seen from New York to North Carolina.
Headline #3: No, NASA Hasn’t Found Alien Life
Synopsis: NASA is not preparing to drop an alien-life bombshell, despite what you may have heard. Last week, the hacking group Anonymous posted a video, suggesting that the space agency is about to announce the discovery of life beyond Earth. The video has made a big splash online — so big that NASA science chief Thomas Zurbuchen addressed the rumor today (June 26). “Contrary to some reports, there’s no pending announcement from NASA regarding extraterrestrial life,” Zurbuchen said via Twitter, where he posts as @Dr_ThomasZ. “Are we alone in the universe? While we do not know yet, we have missions moving forward that may help answer that fundamental question,” he added in another tweet today.
Headline #4: No, NASA Hasn’t Found Alien Life
Synopsis: NASA is not preparing to drop an alien-life bombshell, despite what you may have heard.  Last  week, the hacking group Anonymous posted a video on YouTube suggesting that the space agency is about to announce the discovery of life beyond Earth.  The video has made a big splash online–so big that NASA science Chief Thomas Zurbuchen addressed the rumour on June 26th.
Headline #5: The Mother Of All UFOs?/Nick Redfern: Part II
Synopsis: Part-1 of this article introduced you to the incredible story of the late J.R. Oliver. He was a man who in 1949 was involved in a sensational UFO encounter at the height of a United Kingdom military exercise, code-named Operation Bulldog. In a letter sent to UFO researcher Tim Good in 1991  which Tim copied and sent to Nick Redfern, (and which Oliver’s widow generously let him publish), Oliver revealed that at the height of the operation, a definitive UFO was tracked–on radar–by the staff of multiple military installations in the United Kingdom. It was a UFO that was estimated to have been flying close to 3,000 miles per hour. With that said, let’s now continue with what else Oliver had to say about the UFO encounter and the UFO itself
Send Us a UFO News Tip!
Know of a possible UFO News story in your area, or have amazing photos and videos to share? Submit your tips to IRN! It’s easy… Simply send us an email to uhn@inceptionradionetwork.com or call (888) 919-2355 (B-E-L-L).
Listen to today’s UFO News Headlines &amp; catch up on all the other shows by joining our IRN Insider program!
The post UFO Headline News Wednesday June 28th, 2017 appeared first on Inception Radio Network | UFO &amp; Paranormal Talk Radio.</t>
  </si>
  <si>
    <t>FQslcb3zWr8</t>
  </si>
  <si>
    <t>https://youtu.be/gZhxdhAgH4s</t>
  </si>
  <si>
    <t xml:space="preserve">Preston Dennett   Whose Flying Those Strange UFOs Over Nevada </t>
  </si>
  <si>
    <t>Download the Podcast here:
https://inceptionradionetwork.com/preston-dennett-ufos-over-nevada/
UFO Spotter Shines a Spotlight on the Mysteries of UFOs Over Nevada
Wednesday, June 28th, 2017 at 11 pm EDT, the genial prolocutor and voice of California MUFON Radio, Lorien Fenton returns with  California UFO Spotter Preston Dennett to tell us who may be piloting those strange UFOs spotted over Nevada.
PRESTON DENNETT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thirteen books and more than 100 articles on on UFOs and the paranormal. – http://prestondennett.weebly.com/
UFOs Over Nevada: A True History of Extraterrestrial Encounters in the Silver State
Nevada has been a UFO hotspot for more than 100 years. In this first book to ever present a comprehensive history of extraterrestrial encounters in the Silver State, you will find a dazzling array of sightings, landings, face-to-face encounters, abductions, and even UFO crash/retrievals arranged by decades. With eighty-four percent of the state owned by the Federal Government (more than any other state) Nevada s military bases have been deluged by sightings. UFOs hovering in the heart of Las Vegas, dramatic UFO-car chases in the remote Nevada deserts, cases of aliens walking among us they re all here, and more. Read about Truman Betherum, who had a series of encounters with friendly humanoids, and country singer Johnny Sands, who had a face-to-face visitation with strange ETs in the desert outside Las Vegas. Find out about the 1962 UFO crash over Las Vegas and what really is going on inside the super-secret Area 51. The truth is so strange, it will be difficult to accept.
Listen to Preston’s interview &amp; catch up on all the other shows by joining our IRN Insider program!</t>
  </si>
  <si>
    <t>gZhxdhAgH4s</t>
  </si>
  <si>
    <t>https://youtu.be/3ZJ_PXMIdqY</t>
  </si>
  <si>
    <t>UFO Headline News Tuesday June 27th, 2017</t>
  </si>
  <si>
    <t>Get the rest of the links here:
https://inceptionradionetwork.com/ufo-headline-news-06-27-17/
Here is the UFO Headline News for Tuesday June 27th, 2017
Headline #1: Latest Sunsets Follow Summer Solstice
Synopsis: For people living around 40o north latitude, the latest sunsets of the year happen in late June. And in the Southern Hemisphere, at 40o south latitude, it’s the year’s latest sunrises that happen around this time of year. That’s in spite of the fact that the Northern Hemisphere’s longest (or Southern Hemisphere’s shortest) day of the year fell about a week ago, on the June solstice.
Headline #2: SpaceX Nails Two Rocket Launches In One Weekend
Synopsis: After it launched a communications satellite into orbit from Kennedy Space Center in Florida on Friday, Tesla (TSLA) CEO Elon Musk’s private space outfit finished its run with a clean launch from California’s Vandenberg Air Force Base on Sunday. The launch Sunday marked SpaceX’s ninth so far this year. The company has now surpassed the record for the most launches in a single year, which it set in 2016.
Headline #3: Let’s Clean Up the Space Junk With Magnetic Space Tugs
Synopsis: After 50 years of sending rockets, satellites, and payloads into orbit, humanity has created something of a “space junk” problem. Recent estimates indicate that there are more than 170 million pieces of debris up there, ranging in size from less than 1 cm (o.4 in) to a few meters in diameter. Not only does this junk threaten spacecraft and the ISS, but collisions between bits of debris can cause more to form, a phenomena known as the Kessler Effect.
Headline #4: Influx of People Expected During This Weekend’s UFO Fest in Roswell
Synopsis: Roswell, New  Mexico (KRQE) – There is one New Mexico town that brings in tourists for a very specific reason. It’s the supposed alien invasion of 1947.  As Roswell celebrates its UFO festival for the 70th year, the city is preparing for what’s expected to be its largest event ever. Business owners on Main Street are also gearing up for this year’s event. Hotels are booked up, and everyone is getting ready for the influx of people expected to invade town this weekend.
Headline #5: UFO Sighting in Marietta, Georgia
Synopsis: Sitting outside,a couple of friends and I were talking and having a cigarette; I was observing the constellations when I noticed what looked like a star in movement; I pointed up and called it out at which point one of my friends saw it as well so we watched it for about a minute when it came to a stop.
Headline #6: UFO Sighting in Kelowna, British Columbia, Canada
Synopsis: Two of my friends and I were outside when one of them noticed a strange reflective object in the sky–we thought it might be a silver helium balloon, but after a few minutes of observing it we noticed it was not moving at all–another similar looking object appeared and it flew up to the hovering one at a fairly high speed then the two objects hovered for a couple more minutes at the same distance from each other.
Headline #7: UFO Sighting in Collingswood, Ontario, Canada
Synopsis: At approximately 10:45pm est, myself and five other family members were out on the patio stargazing when we noticed a very bright white light streaking across a short section of the sky; we were facing north looking out over Georgian Bay when we first saw the light come from the west and at first we thought it was a shooting star, until it “blinked out,” and appeared slightly to the east of where we last saw it.
Headline #8: Oshawa Photographer Captures ‘Unidentified Flying Object’
Synopsis: Wildlife photographer Ken Rice was out shooting photos on Saturday when something unusual suddenly appeared in his camera lens. “It came out of no where, this thing,” said the Oshawa resident, who was at the marsh area near the General Motors of Canada headquarters on Colonel Sam Drive at about 7:45 p.m. on June 17th, when he noticed the object off in the distance. “I was walking back to my car and I just saw something pop out of</t>
  </si>
  <si>
    <t>3ZJ_PXMIdqY</t>
  </si>
  <si>
    <t>https://youtu.be/CZ15iEQ1ahw</t>
  </si>
  <si>
    <t>Kewaunee &amp; Kelly Lapseritis   Psyshic Sasquatch People</t>
  </si>
  <si>
    <t>Download the Podcast here: http://irn.bz/sasquatchpeople
The Sasquatch People &amp; their Interdimensional Connection
Wednesday, June 28th, 2017 at 7:30 pm EDT, join Supernatural Girlz host Patricia Baker and co-host PK as they invite  Bigfoot experts Kewaunee and Kelly Lapseritis to learn about the ongoing encounters and 187 documented cases of psi phenomena involving Bigfoot.  Join the Girlz for an incredible journey to meet the Sasquatch People.
KEWAUNEE &amp; KELLY LAPSERITIS
Kewaunee Lapseritis, AS, BA, MS, is a Holistic Health Consultant, Master Herbalist and Master Dowser with background in anthropology, psychology, conservation, and holistic health. His academic degrees are from: Greenfield Community College, Greenfield, Massachusetts; University of New Hampshire—Durham; North Adams State College, in North Adams, Massachusetts, and University of Wisconsin—Milwaukee. He also attended Williams College in Williamstown, Massachusetts. Kewaunee taught anthropology for one year at North Adams State College and later taught dowsing and psychic development at the Wisconsin Society for Psychic Reasearch—Milwaukee. As a world authority on the Bigfoot/Sasquatch phenomenon, he has meticulously researched the subject for the last 55 years. Mr. Lapseritis is also a social scientist and both a Sasquatch and ET "contactee."
Kewaunee is a Holistic Health Consultant, Master Herbalist and Master Dowser with backgrounds in anthropology, psychology, conservation, and holistic health. As a world authority on the Bigfoot/Sasquatch phenomenon, he has meticulously researched the subject for the last 55 years. Mr. Lapseritis is also a social scientist and both a Sasquatch and ET “contactee.”
Kelly Lapseritis has a connection to souls of multiple dimensions and levels of consciousness. She is a clairvoyant and medium working with several interdimensional beings and practices ancient shamanics and is a spiritual life coach and wellness consultant. 
_____________
The Sasquatch People and their Interdimensional Connection
Kewaunee’s book is the ultimate book on the Sasquatch phenomenon. Because the Sasquatch are genuinely people—not animals—Kewaunee is a crypto-anthropologist, not a crypto-zoologist. He elaborates on why they are humanoid beings and their purpose here, based on 32 years of interacting with the giants (and ETs) (out of the 55 years researching them). Kewaunee draws information from 187 witnesses who also experienced telepathic communication. Quantum physics describes the reality of mental telepathy, invisibility, inter-dimensionalism, and other PSI phenomena, and is actually juxtaposed with psychic Sasquatch and ET behavior. 
Visit Kewaunee &amp; Kelly - http://www.psychicsasquatch.com
*****
Join forces with IRN and dig deeper.
https://irn.bz/InsiderClub</t>
  </si>
  <si>
    <t>CZ15iEQ1ahw</t>
  </si>
  <si>
    <t>2017 06 29</t>
  </si>
  <si>
    <t>https://youtu.be/_XNtfHoGy0Y</t>
  </si>
  <si>
    <t>Tahni Cullen   How God’s Words Made its Way Through her Nonverbal Autistic Child</t>
  </si>
  <si>
    <t>Download the Podcast here:
https://inceptionradionetwork.com/tahni-cullen-josiahs-fire/
Has God’s Words Made its Way Through a Nonverbal Autistic Child?
Tuesday, June 27th, 2017 at 9 pm EST, Kevin Cook of The Kevin Cook Show along with co-host Heidi Hollis invites author of Joshiah’s Fire Tahni Cullen to share an amazing revelation about her son’s ability to express himself in a language from Heaven after being diagnosed on the severe end of Autism Spectrum Disorder.
TAHNI CULLEN
Tahni Cullen is a people-lover, blogger, freelancer, and conference speaker, who brings a powerful message of hope and restoration. She worked thirteen years at a multi-campus church in the Twin Cities of Minnesota where she served in communication arts and as a ministry director. Tahni and her producer husband, Joe, created an award-winning documentary called “Surprised by Autism.” They live with their son, Josiah, in St. Paul, where they enjoy exploring Minnesota’s museums and destinations.
Let’s Meet Josiah and Find Out Why He’s So Special
Josiah is 8 years old. He was diagnosed with autism and is non-verbal, but his hidden voice found its way out through what he calls “open communication” to reveal astounding wisdom and insight using typing on an iPad. The conversations between Josiah and his mom and dad had been private until one day Josiah wrote, “I share so many good quotes with you. How come you never put them on Facebook?”
The first thought was, “How do you even know about Facebook?” The second thought was, “That seems so scary–who is going to believe this is coming from a kid? With autism? Who doesn’t speak?” The third thought was, “I’ll make a little page so maybe my relatives can follow.” Well, its reach continues to grow little by little as Mom posts nuggets of what he writes, almost daily. It is insightful, poetic, challenging and fresh.
Here are some examples of Josiah’s spiritual insights
“Faith is picture it done.”
“I’m trying to hide myself in God’s loving tower, not in that space between winning and losing.”
“Faith is believing for kites to fly when there’s no wind in sight.”
“Angels make tears into minutes of amens.”
“Jesus holds my hand and we value the halls of hope together.”
Josiah’s Fire: Autism Stole His Words, God Gave Him a Voice
Where is hope when there is no hope?
First-time parents Joe and Tahni Cullen were thrust into the confusing world of autism when their toddler, Josiah, suddenly lost his ability to speak, play, and socialize. The diagnosis: Autism Spectrum Disorder. In their attempts to see Josiah recover and regain speech, the Cullens underwent overwhelming physical, emotional, and financial struggles. While other kids around him improved, Josiah only got worse.
Five years later, Josiah, who had not been formally taught to read or write, suddenly began to type on his iPad profound paragraphs about God, science, history, business, music, strangers, and heaven. Josiah’s eye-opening visions, heavenly encounters, and supernatural experiences forced his family out of their comfort zone and predictable theology, catapulting them into a mind-blowing love-encounter with Jesus.
Find hope in hardship.
Catch a fresh glimpse of heaven.
Learn to hear and trust God’s voice.
Identify the roles of Father, Son, and Spirit.
Be aware of the workings of angels, and much more!
Follow a trail of truth into Josiah’s mysterious world, and see why his family and friends can no longer stay silent
Listen to Tahni Cullen’s interview &amp; catch up on all the other shows by joining our IRN Insider program!</t>
  </si>
  <si>
    <t>_XNtfHoGy0Y</t>
  </si>
  <si>
    <t>https://youtu.be/Gj4UauklYDw</t>
  </si>
  <si>
    <t>UFO Headline News Monday June 26th, 2017</t>
  </si>
  <si>
    <t>Get the rest of the links here:
https://inceptionradionetwork.com/ufo-headline-news-06-26-17/
Here is the UFO Headline News for Monday June 26th, 2017
Headline #1: Moon in Front of Cancer the Crab on June 26th
Synopsis: Tonight – June 26, 2017 – the waxing crescent moon beams in front of the constellation Cancer, the faintest constellation of the zodiac. We draw in the stick figure of Cancer for you on the star chart above. In the real sky, you’re likely not to pick out any stars in the moon’s vicinity, because this constellation is faint … and obscured by evening twilight. But Cancer’s stars will be there, behind the moon’s glare, all the same. Zodiacal constellations like Cancer distinguish themselves from other constellations in that the sun, moon and planets travel within their borders.
Headline #2: Look Up! NASA Launch Will Create Colorful Clouds
Synopsis: A Terrier-Improved Malemute sounding rocket will launch into the night sky from NASA’s Wallops Flight Facility on Wallops Island, Virginia. If all goes well, the rocket will create brilliant red and blue-green clouds of vapor as part of a canister-ejection technology test. Weather permitting, the clouds could be visible to observers on the East Coast between New York and North Carolina, and as far inland as Charlottesville, Virginia. You can watch the rocket launch live here, courtesy of NASA Wallops, or directly from the Wallops center here: http://www.ustream.tv/channel/nasa-tv-wallops. NASA’s live webcast will be accompanied by a Facebook Live event on the Wallops center’s Facebook page here.
Headline #3: ‘Bright Night’ Glowing Sky Mystery Solved
Synopsis: On rare occasions, the nighttime sky at Earth’s temperate latitudes becomes bright enough, even on moonless nights, for people to read a book. These mysterious events— termed “bright nights” and reported for centuries—aren’t related to the glows of aurorae. Instead, a new study suggests, the phenomena occur when four types of slow-moving, high-altitude atmospheric waves merge over a small region and, in turn, temporarily drive a 10-fold-or-stronger brightening of an ever-present glow in the upper atmosphere (green layer in the image above). That airglow arises when individual gas atoms—previously created when ultraviolet light blasted gas molecules apart—later recombine.
Headline #4: Here Comes The United States Space Corps
Synopsis: Star Trek has Starfleet, Star Wars has the Imperial Navy, and Halo has the United Nations Space Command. But for the moment, real-life Earthlings of the United States don’t have a cool sci-fi name for their space military. That could change soon. Legislation has been drafted by the House Armed Services Committee to form the “Space Corps” — a new branch of the US military that would come under the command of the Air Force, and deal with threats to American national security occurring outside of Earth’s atmosphere.
Headline #5: Kenneth Arnold; June 24th, 2017
Synopsis: (March 29, 1915 – January 16, 1984) was an American aviator and businessman. He is best known for making what is generally considered the first widely reported unidentified flying object sighting in the United States, after claiming to have seen nine unusual objects flying in tandem near Mount Rainier, Washington on June 24, 1947
Headline #6: UFO Sighting in Auburn, Washington
Synopsis: While staying a couple days at the casino in our RV, I took several photos of the sunset; I didn’t notice anything unusual at the time, but upon sifting through the photos later I came across this one that seems to have a small chevron of lights between the clouds–the strange part is that these lights were not anywhere in the photos taken just before and after this one.
Headline #7: UFO Sighting in Deming, New Mexico/Tethered Aerostat Radar System
Synopsis: Original Sighting Report: Driving on I10 heading to Tucson from Las Cruces my daughter and I noticed a stationary object to our left in the sky–because it was not making a sound and there were no other objects in</t>
  </si>
  <si>
    <t>Gj4UauklYDw</t>
  </si>
  <si>
    <t>2017 06 28</t>
  </si>
  <si>
    <t>https://youtu.be/TiAwOi7XVWA</t>
  </si>
  <si>
    <t>Kevin Randle</t>
  </si>
  <si>
    <t>Does a Culture of “Inside Politics” Exist Within the UFO Community?
Sunday, June 25th, 2017, MJ of Pang Radio along with co-host Ken Storch invites UFO investigator Kevin Randle to share his personal views about a long held tradition of a loose culture of “Inside Politics” that appear to exist within the UFO community. In particular, Kevin challenges the judgement of the movers and shakers behind popular UFO groups who place the integrity of their organization at risk by choosing to stay mum during controversies and turbulence. Kevin lets us know why it’s important for leaders and UFO advocates to voice their opinions during uncomfortable times. We also get an update on the latest efforts behind the ongoing research on the Roswell UFO Incident and a clear perspective of what it all means.
@@@@@@@@
KEVIN RANDLE
Kevin Randle has been a professional writer for nearly 30 years with published works that include science fiction, action-adventure, techno-thrillers, and over 20 books of non-fiction. Randle has a varied military background and was decorated in two wars. Given his military background and over 27 years of service, he is considered an expert on military matters and has been called upon by various media agencies for that expertise.
He has worked in private industry as a presentations writer for Rockwell International and he hosted a radio program on El Paso’s KTSM which explored the paranormal. He has studied Anthropology at the University of Iowa, psychology at California Coast University and History with an emphasis on Intelligence at the American Military University. He holds four degrees including a Ph.D. in psychology and a Master of the Art of Military Studies. –  Kevin’s personal blog | Kevin’s previous interview appearance
@@@@@@@@@@@@@@
Roswell in the 21st Century
For nearly 30 years, Kevin Randle has been investigating the case of the UFO crash near Roswell, New Mexico. He has interviewed hundreds of people who claim knowledge of the event, been through boxes of documents, stood on the first crash site, and provided information to dozens of others who asked for it. Now, he has reviewed all those audio and videotaped interviews, examined hundreds of files that relate to the crash, and has returned to Roswell in an attempt to put all that information into a proper perspective.
In Roswell in the 21st Century he has taken a dispassionate reevaluation of all that material collected by so many people over so many years and has provided a new look at what happened. This is a book that clears away all the clutter that has masked the truth for so long, strips away the various lies that surrounded the case, exposed the Air Force attempts at cover up and found a core of solid information that tells us all where the case stands today.
@@@@@@@@@@@@@@@@
Download the Podcast here:
https://inceptionradionetwork.com/kevin-randle-inside-politics/</t>
  </si>
  <si>
    <t>TiAwOi7XVWA</t>
  </si>
  <si>
    <t>https://youtu.be/JxB6MQ_Q5N4</t>
  </si>
  <si>
    <t>Gerard Aartsen   Rules to Separating Fact from Speculation When Studying UFOs</t>
  </si>
  <si>
    <t>Rules to Separating Fact from Speculation When Studying UFOs
Monday, June 19th, 2017 at 9 pm EDT, EPIC Voyages Radio's resident Medical Doctor, Dr. Joseph Burkes M.D., invites Dutch Exopolitics advocate Gerard Aartsen to share his primer on how we should distinguish between fact and speculation when studying UFOs and Exopolitics.
@@@@@@@@@@
GERARD AARTSEN
Gerard Aartsen has been a student of the Ageless Wisdom teaching for over 35 years. His research into the teachings of the Masters of Wisdom resulted in a comprehensive annotated catalogue which he has published online as “Our Elder Brothers Return: A History in Books (1875 – Present)”.
The author is a long-standing co-worker of Share International, a worldwide network of groups affiliated with British esotericist Benjamin Creme who is the main source of information about the return of the World Teacher and the Masters of Wisdom now, at the dawn of a new cosmic cycle.
His articles about the extraterrestrial presence on Earth have been published in Share International magazine and other publications, and he is a regular guest on radio talk shows in the USA, the UK, Australia, the Netherlands and elsewhere about UFOs and related subjects.
@@@@@@@@@@@@@@@@@@
Before Disclosure: Dispelling the Fog of Speculation
As a result of widespread disinformation, present-day UFO researchers and enthusiasts are not just faced with derision among the general public and the mainstream media, but with rampant speculation about the extraterrestrial presence from within their own ranks as well.
The essays in this volume are intended to help the reader distinguish between corroborated facts and speculation, and will hopefully remove the need of many today to find an ‘alien’ scapegoat – or saviour, as the case may be – for the dire situation that we ourselves, as a planetary species, have created and need to resolve.'
Download the Podcast here:
https://inceptionradionetwork.com/gerard-aartsen-studying-ufos/</t>
  </si>
  <si>
    <t>JxB6MQ_Q5N4</t>
  </si>
  <si>
    <t>https://youtu.be/DwaoIo6e1gk</t>
  </si>
  <si>
    <t>UFO Headline News Friday June 23rd, 2017</t>
  </si>
  <si>
    <t>Here is the UFO Headline News for Friday June 23rd, 2017
Headline #1: See The Dragon’s Eyes On June Evenings
Synopsis: Tonight, find the Dragon’s Eyes. For years, Deborah Byrd has glanced up in the north at this time of year and spied the two stars marked on today’s chart, Rastaban and Eltanin in the constellation Draco. They’re noticeable because they’re relatively bright and near each other. There’s always that split-second when she asks herself with some excitement “What two stars are those?” It’s then that her eyes drift to blue-white Vega nearby . . . and she knows, by Vega’s nearness, that they are the stars Rastaban and Eltanin.
Headline #2: Red Dwarf Flares Leave Question Mark Over Exoplanet Habitability
Synopsis: There are billions of red dwarf stars, leading some scientists to believe they may provide the energy needed to foster habitable planets. The recent discoveries of planets in the habitable zones of the TRAPPIST-1 and LHS 1140 systems have lent force to this hypothesis. But now, researchers are asking if these dwarfs are really as hospitable as they seem, or whether the intense flares that erupt from their surface might make life on any orbiting planet impossible. “What if planets are constantly bathed by these smaller, but still significant, flares?” asks Scott Fleming of the Space Telescope Science Institute (STScI) in Baltimore. “There could be a cumulative effect.”
Headline #3: European Space Agency’s Search For Earth’s Twin Starts in 2026
Synopsis: The European Space Agency (ESA) announced today that it is officially adopting the PLATO mission. PLATO, which stands for PLAnetary Transits and Oscillations of stars, is a planet-hunting project that will look for Earth twins — planets just like our own. So far, scientists have found thousands of exoplanets — planets outside of our solar system — many of which were a result of the TRAPPIST and Kepler missions. Just this week NASA announced that the Kepler telescope spotted ten Earth-sized planets among a batch of 219. But it’s hard to get much detail about planets so far away, and that’s where PLATO comes in.
Headline #4: Europe is Spending a Fortune to Look for Aliens
Synopsis: Europe recently signed off on a $668 million plan to uncover alien life. The program was green-lit Tuesday by a committee of the European Space Agency, an intergovernmental agency dedicated to the exploration of space.
Headline #5: Scientists:  ‘There Maye Be Yet Another Unseen Planet At Solar System’s Edge’
Synopsis: Astronomers say they’ve found hints that an unseen planetary-mass object may lurk in the outer reaches of our solar system. And no, they’re not talking about Planet Nine, Planet X, Nibiru or any of the other previously hypothesized worlds out there. Kat Volk and Renu Malhotra of the University of Arizona’s Lunar and Planetary Laboratory say their analysis points to an eight-degree tilt in the average planes of orbits for the most distant objects in the Kuiper Belt, a ring of icy mini-worlds that lie beyond the orbit of Neptune.
Headline #6: UFO Sighting in Glen Innes, New South Wales
Synopsis: My mother went to bed and her bed faces a large window that opens out onto farming land; she called me in saying “There is a UFO!”– at first I just laughed and I went into her room–I could see all the stars in the sky (we live in a rural area so we can always see many stars) and I did notice a very bright star much lower then the other stars.
Headline #7: UFO Sighting in Deming, New Mexico
Synopsis: Driving on the I10 heading to Tucson from Las Cruces, my daughter and I noticed a stationary object to our left in the sky; because it was not making a sound and there were no other objects in that area, we thought it may be a UFO and we continued to watch it while driving and then pulled over to continue to see it– it was reflecting the sun at first and looked to be a classic cigar shape, it then became dark in color and...
Get the rest of the links here:
https://inceptionradionetwork.com/ufo-headline-news-06-23-17/</t>
  </si>
  <si>
    <t>DwaoIo6e1gk</t>
  </si>
  <si>
    <t>2017 06 26</t>
  </si>
  <si>
    <t>https://youtu.be/gDC43tDaKmo</t>
  </si>
  <si>
    <t>UFO Headline News   Roswell UFO Incident Reboot w  Jesse Marcel!</t>
  </si>
  <si>
    <t>Here is the UFO Headline News Special Weekend Edition:
First Family of Roswell Progeny Jesse Marcel Exclusive
Venture “Off The Beaten Path” with UFO Headline News, as we sit down for a casual back and forth with Jesse Marcel, the grandson of Roswell Army Air Field Major Jesse Marcel, a highly respected intelligence officer. 
Jesse’s father, Flight Surgeon Jesse Marcel Jr. was that child, who at age twelve was wakened in the night by his dad saying there was something he had to see, and that something was the now legendary silver-colored material Roswell crash debris. 
Jesse talks about growing up Roswell, and shares an exclusive about his participation in the 70th Anniversary of the Roswell Incident festivities. Jesse also brings us into the fold about his ongoing projects involving Veterans of the United States Military.
++++++++++++
JESSE MARCEL
Jesse Marcel was born in early 1967 in San Diego California and has been on a journey of discovery and imagination ever since. At an early age he became embroiled in his family’s history as the “first family of Roswell” It is his life goal to continue the legacy his grandfather started in the deserts of New Mexico so many years ago. Growing up in a rural community in Montana, he found his love for the stars and his appreciation for Sagan, Clarke and Kubrick, Asimov and Roddenberry… – jessemarcel.com
+++++++++++++
This is What Happened in Roswell in a Nutshell!
The Roswell UFO incident refers to the events surrounding the crash of a military Air Force surveillance balloon at a ranch near Roswell, New Mexico in mid 1947 which gave rise to claims alleging the crash was of an extraterrestrial spaceship. 
After an initial spike of interest in the crash, the military reported that the crash was merely a conventional weather balloon. Interest in the crash subsequently waned until the late 1970s when ufologists began promulgating a variety of increasingly elaborate conspiracy theories claiming that one or more alien spacecraft had crash-landed and that the extraterrestrial occupants had been recovered by the military who then engaged in a cover-up.
++++++++++++++
How Would We Respond to a Roswell UFO Incident if it Happened in July 2017?
In the past 70 Years, we have seen an explosion of technology that would have allowed Roswell rancher W.W. “Mack” Brazel to take a snapshot of the crashed UFO debris with a smartphone and instantly share it with the rest of the world. However, that’s was not the case in Roswell in 1947, so all we have to rely on is witness testimony and a whole lot of trust from some honorable people.
Honorable is certainly a characteristic that can be attributed to the Marcel family and fortunately we have the opportunity to hear it from a legacy witness.  Armchair computer analysts would certainly take a crack at validating or debunking the legitimacy of a newly crashed UFO in Roswell in 2017 and the “internet trolls” would raise their pitchforks to crucify any alleged witnesses. However in the court of public opinion, there is one factor that has not changed over the past 70 years and that is a credible witness.
We are honored to have Jesse speak on behalf of the 1947 Roswell UFO witnesses he knew best. So in a way, the Roswell UFO Incident is still relevant in 2017 and this interview will give you a glimpse of a living breathing UFO Headline that will undoubtedly stand the test of time. Enjoy!
++++++++++++++++
Don’t Forget to Send Us a UFO News Tip!
Know of a possible UFO News story in your area, or have amazing photos and videos to share? Submit your tips to IRN! It’s easy… Simply send us an email to uhn@inceptionradionetwork.com or call (888) 919-2355 (B-E-L-L).
Listen to today’s UFO News Headlines Special with Jesse Marcel on the Roswell UFO Incident &amp; catch up on all the other shows by joining our IRN Insider program @ http://irn.bz/Insider!
++++++++
⇩⇩ SOCIAL MEDIA ⇩⇩
----------------------------------------­------------------
FACEBOOK → https://www.facebook.com/inceptionradionetwork
TWITTER → https://twitter.com/i_r_n
►UHN Podcasts → https://inceptionradionetwork.com/shows/ufo-headline-news
►Download this Podcast  →
https://inceptionradionetwork.com/ufo-headline-news-jesse-marcel-roswell/</t>
  </si>
  <si>
    <t>gDC43tDaKmo</t>
  </si>
  <si>
    <t>2017 06 25</t>
  </si>
  <si>
    <t>https://youtu.be/u0UHxJdDmmY</t>
  </si>
  <si>
    <t>Steve Alten   ETs &amp; UFOs  The Big Reveal</t>
  </si>
  <si>
    <t>ETs &amp; UFOs: The Big Reveal
Saturday, June 24th, 2017 at 11 pm EDT, joining Paranormal Now’s host Alan B. Smith from the paranormal perch is author Steve Alten, who invites us to take the dive into the seemingly unbelievable. Steve Alten has co-author Unacknowledged with Dr. Steven Greer and is the best selling author of the thriller MEG, and has just released his new novel, Undisclosed.
At the top of the show Steve shares some of his views on President Trump and Trump’s relationship to truth, energy, the health of our people and the planet. All of this pertaining to the secrets of a shadow government that is really in control and is suppressing “zero-point energy” technology that could otherwise provide free energy to all citizens of the planet; as well as feasible galactic space travel.
Steve also offers what he believes to be the truth behind this hidden government’s agenda to create a false flag alien invasion. Steve explains what this “invasion” will look like, how devastating, and the reasons for it.
Steve also offers an alternative future where we can come together as one human race to prevent the oppression of Earth’s citizens.
++++++++++++++++
STEVE ALTEN
Steven Alten is a NY Times and international best-selling author who served as author and co-author on Dr. Steven M. Greer’s new book, Unacknowledged. Both Dr. Greer’s book, the accompanying documentary, Unacknowledged and sixteenth thriller, Undisclosed were designed as a multi- pronged tool to introduce the masses to the truth behind UFOs, ETs, and the black-shelved energy technologies that are being purposely kept from the public. Steve says that these zero-point-energy breakthroughs were derived from reverse-engineering downed interstellar craft. He believes Zero-point-energy could potentially end poverty, hunger and reverse climate change while eliminating fossil fuels.
Unlike the nonfiction book, Unacknowledged, his novel, Undisclosed, weaves the facts and history about UFOs and ETs into a storyline in what he calls “faction” – fiction designed to deliver facts. Fiction has the power to deliver a message to people who might never pick up a book like Unacknowledged. Over the last 20 years, Steve Alten’s books have sold millions of copies. His first thriller, MEG, about a 70-foot prehistoric Great White shark called a Megalodon, was optioned by Warner Bros. and will debut on August 10, 2018, starring Jason Statham, Ruby Rose and Rainn Wilson.
+++++++++++++++++
Undisclosed
A veteran of the Iraq war is appointed Under Secretary of Defense in order to penetrate a secret government purposely black-shelving zero-point-energy, a clean, abundant energy source reverse-engineered from downed UFOs. Are Extraterrestrials and UFOs real? Are there secret subterranean military bases hiding advanced technologies that date back to the incident at Roswell? Is there a False Flag in the works intended to wipe out billions? Steve Alten’s UNDISCLOSED is a mind-opening thriller of -faction- which incorporates testimonials from military and intelligence personnel who were actual eyewitnesses and participants involved in the greatest secret in history. 
++++++++++++++++++
Alan’s Paranormal Corner: Hide or Seek
Paranormal Now is not a political show. And I try my best to avoid such topics unless it directly pertains to the focus of the subject matter generally discussed on this platform. So, sometimes, it is unavoidable....
Read the Rest &amp; Download the Podcast here:
https://inceptionradionetwork.com/steve-alten-undisclosed/</t>
  </si>
  <si>
    <t>u0UHxJdDmmY</t>
  </si>
  <si>
    <t>https://youtu.be/2KDs-YgCIRY</t>
  </si>
  <si>
    <t>Galactic Pillow Fight</t>
  </si>
  <si>
    <t>Galactic Pillow Fight
Saturday, June 24th, 2017 at 9 pm EDT, Mack Maloney, Juan-Juan and Commander Cobra of Mack Maloney’s Military X-Files present a special show that is already considered a classic, writer, researcher and Wisconsin-based super-fan Barbara With shocks Mack, Juan-Juan and Commander Cobra by surprising them with an in-studio visit. Discussions about a wide range of topics ensue. Dr. Liira later joins the free-wheeling confab. Meanwhile, Number 1 Asian Cover Model Mai Tran picks the five latest winners in the Wingman 18 “Battle for America” free book giveaway and Cindy Bailey Dove reprises her recent report on drones.
+++++++++++++
Things to Cover in a Paranormal Discussion Party
Paranormal events are phenomena described in popular culture, folklore, and other non-scientific bodies of knowledge, whose existence within these contexts is described to lie beyond normal experience or scientific explanation.
A paranormal phenomenon is different from hypothetical concepts such as dark matter and dark energy. Unlike paranormal phenomena, these hypothetical concepts are based on empirical observations and experimental data gained through the scientific method.
So the most notable paranormal beliefs to discuss include topics that pertain to ghosts, extraterrestrial life, unidentified flying objects, psychic abilities or extrasensory perception, and cryptids.
++++++++++++++++++++++++
Hanging Out with Barbara With
BARBARA WITH 
Barbara With is a composer, author, performer and inspirational speaker living in Corpus Christi, Texas. She has two CDs of original music, “Innocent Future” and “Solitaire.” Her other books include “Imagining Einstein: Essays on M-Theory, World Peace and the Science of Compassion” and “Diaries of a Psychic Sorority,” coauthored with Teresa McMillian and Lily Phelps. Together with Lily and Teresa, she researched and developed Conflict Revolution, a revolutionary new way for dealing with conflict on a singular root level. Barbara is currently touring the country promoting “Imagining Einstein” as well as conducting Conflict Revolution workshops and performing her music.
+++++++++++++++++++
Wingman 18 Book Giveaway!
Enter your name and the code word spoken at the end of this show for a chance to win a free hard copy of the book Wingman 18: Battle for America by Mack Maloney. This book giveaway only runs for a limited time, so fill out the form for a chance to win this book right now!
Download the Podcast here:
https://inceptionradionetwork.com/galactic-pillow-fight/</t>
  </si>
  <si>
    <t>2KDs-YgCIRY</t>
  </si>
  <si>
    <t>2017 06 24</t>
  </si>
  <si>
    <t>https://youtu.be/bONBp-r7gm0</t>
  </si>
  <si>
    <t>UFO Headline News Thursday June 22nd, 2017</t>
  </si>
  <si>
    <t>Here is the UFO Headline News for Thursday June 22nd, 2017
Headline #1: A Dragon and A Former Pole Star
Synopsis:Tonight, if you have a dark sky, you’ll be able to pick the constellation Draco the Dragon winding around the North Star, Polaris. First find the Big Dipper high in the north on June evenings. The two outer stars in the Dipper’s bowl point to Polaris, the North Star, which marks the end of the Little Dipper’s handle. The Little Dipper is relatively faint. If you can find both Dippers, then your sky is probably pretty dark. And you’ll need a dark sky to see Draco. You’ll have to let your eyes and imagination drift a bit to see the entire winding shape of the Dragon in the northern heavens.
Headline #2: Mars Orbiting Space Camera Captures Rover On Surface
Synopsis: NASA released a photo this week that could be the most meta thing that has ever happened on Mars: The spacecraft orbiting the planet snapped a picture of the rover exploring the surface. The Mars Reconnaissance Orbiter used its powerful telescope from the High-Resolution Imaging Science Experiment (HiRISE) camera to capture this image of the Curiosity rover handling the rough terrain of Mount Sharp, the  space agency said. The blue dot of Curiosity stands out against the reds and tans of the area’s rocks and sand.
Headline #3: New Haul of Distant Worlds Casts Doubt on Planet Nine
Synopsis: In early 2016, astronomers made a stunning claim: A giant planet was patrolling the farthest reaches of our solar system. Planet Nine, as they called it, was too far away to see directly. So its existence was inferred from the way its gravity had herded six distant icy worlds into clustered orbits. Since then, the case for Planet Nine has been bolstered by other evidence, such as a peculiar tilt to the sun’s spin axis, along with a few more of these strange objects, which have elongated orbits of more than 4000 years and never come closer to the sun than Neptune. Now, a survey has found four more of these extreme bodies. The problem: They don’t display the tell-tale clustering. That’s a substantial blow for Planet Nine enthusiasts.
Headline #4: ‘Buckyballs' Mysteriously Show Up in Cold Space and Warp Starlight
Synopsis: Greedy black holes. Giant lava lakes. Stars too big to exist.  Even the comparatively small stuff in outer space, like asteroids or geologic features on a world’s surface, would effortlessly dwarf you if stood in front of them in a space suit. But on scale far below the cosmic megafauna is a different world, one of tiny carbon molecules mixing and changing in the void. Its poster child is the charming buckyball, a curious round agglomeration of carbon atoms. This chemical ecosystem can be a nuisance for astronomers,
Get the rest of the stories here:
https://inceptionradionetwork.com/ufo-headline-news-06-22-17/</t>
  </si>
  <si>
    <t>bONBp-r7gm0</t>
  </si>
  <si>
    <t>2017 06 23</t>
  </si>
  <si>
    <t>https://youtu.be/HX_3lHxzSQc</t>
  </si>
  <si>
    <t>Trey Smith   The Truth about Aliens, UFOs &amp; Demons in a Nutshell</t>
  </si>
  <si>
    <t>Download the Podcast here:
https://inceptionradionetwork.com/trey-smith-demons/
++++++++++++++++++++++
The Connection Between Aliens, UFOs &amp; Demons in a Nutshell
Wednesday, June 21st, 2017 at 11 pm EDT, the genial prolocutor and voice of California MUFON Radio, Lorien Fenton looks for paranormal entity researcher Trey Smith to share his unorthodox view that suggests Aliens, UFOs, and Demons are real and synchronistically connected to one deity.
++++++++++
TREY SMITH
Trey Smith childhood bestfriend was Jason Murdock, only son of the TV minister Mike Murdock. While growing up, both boys decided to enroll at Christ for the Nations, a large Christian seminary school located in Dallas, Texas. It was during this time that Trey Smith felt his life became very dark, particularly through private interactions with Jason’s father, Mike Murdock.
This would ultimately lead to the safe robbery described in Trey Smith’s book, Thieves. Thieves: One dirty TV pastor and the man who robbed him is Trey Smith’s life story. It was released 2011. Smith initially went to Mexico following the safe robbery. It was there that he claims to have “grown-up fast.” Smith’s claim of the contents of the Murdock safe is very different from the minister’s claim in the police report filed in 1999. Trey Smith wrote the bulk of Thieves in a Colorado jail on notebook paper while serving time for unrelated charges. Smith says that, “Things just progressed; like boiling a frog.
Under the Murdock mindset I had allowed in…. darkness and compromise had become my nature. Believe me, you’re head has to be really screwed up when ripping off a TV pastor seems like a good idea. That moment changed everything in my life. And, although I blamed Mike (Murdock) for a lot of years, it wasn’t his fault. My own choices are what created the train wreck of a life that you read in Thieves… – http://www.godinanutshell.com/project/
+++++++++++++++++++
What is Trey’s Case that Aliens &amp; Demons are Connected?
Grey aliens are the most commonly reported type of alien. 1% to 3% of US citizens claim to have had an alien encounter, many of these are “alien abductions.” Grey aliens appear to have been depicted in many ancient cultures, alien hieroglyphs, alien rock art, alien drawings. Grey Aliens are claimed by some to be from other galaxies, other say they appear during occult rituals and link them to mind control, consciousness manipulation (also referenced as “demonic possession”). For some alien respondents, they are unwilling participants such as “alien abduction victims,” Others in occult belief systems appear to “summons” the same alien / demon entities for the presumed purposes of power, control and knowledge. The word “demon” means “dark knowledge” in Greek. Aliens or “underworld gods” are depicted in cultures such as the Egyptians, Babylonians, Sumerians as beings which give power and control to the king or Pharaoh (god-king).</t>
  </si>
  <si>
    <t>HX_3lHxzSQc</t>
  </si>
  <si>
    <t>2017 06 21</t>
  </si>
  <si>
    <t>https://youtu.be/QwnEza_4hC4</t>
  </si>
  <si>
    <t>UFO Headline News Tuesday June 20th, 2017</t>
  </si>
  <si>
    <t>Get the rest of the links here:
https://inceptionradionetwork.com/ufo-headline-news-06-20-17/
+++++++++++++
Here is the UFO Headline News for Tuesday June 20th, 2017
Headline #1: Summer Solstice At Stonehenge
Synopsis:It’s summer solstice time for us in the Northern Hemisphere. This solstice occurs at the instant the sun reaches its most northerly point on the celestial sphere, the imaginary sphere of stars surrounding Earth. In 2017, the June solstice happens at 4:24 UTC; translate to your time zone. Many – perhaps you – will celebrate this solstice sunrise, or next year’s solstice sunrise, at Stonehenge. Why? Stonehenge was built in three phases between 3,000 B.C. and 1,600 B.C. and its purpose remains under study. However, it’s known that if you stand in just the right place inside the Stonehenge monument on the day of the northern summer solstice, facing north-east through the entrance towards a rough hewn stone outside the circle – known as the Heel Stone – you will see the sun rise above the Heel Stone.
Headline #2: Nighttime Rocket Launch To Create Colorful Clouds in Space
Synopsis: UPDATE (3:30 p.m., June 20): Artificial Cloud Rocket Moved to June 24–The launch of the NASA Terrier-Improved Malemute sounding rocket scheduled for Tuesday, June 20, has been postponed because the weather is not expected to be conducive for launch. The launch has been rescheduled for Saturday, June 24, with a launch window between 9:07 and 9:22 p.m. The multi-canister ampoule ejection system being tested on this mission will allow scientists to gather information over a much larger area than previously able during a sounding rocket mission to study the ionosphere or aurora. Canisters will deploy during the rocket’s ascent and they will release blue-green and red vapor to form artificial clouds between 4 and 5.5 minutes after launch. These clouds, or vapor tracers, allow scientists on the ground or by aircraft to visually track particle motions in space. The clouds may be visible along the mid-Atlantic coastline from New York to North Carolina.
Headline #3: UFO Sighting in Heysham, England
Synopsis: It was approximately 23:15 on a warm summer evening, it was a cloudless sky and three adults were sitting in the garden enjoying the evening–Jupiter could be seen in the night sky towards the southwest and as we looked in that direction we noticed a bright light moving at high speed from west to east; it was impossible to gauge the altitude or size of the light but no sound could be heard nor did we see any form of navigation lights and we are used to seeing planes flying overhead, both at high and low altitude, as we're on a major flight route to and from Manchester Airport some 60 miles to the south of us.
Headline #4: UFO Sighting in Brossard, Quebec, Canada
Synopsis: My condo is on 28th floor on the shore of the St. Lawrence River on an island called Nun's Island; I have a large balcony, facing south and my passion is to photograph sunrise and moonrise so on the night of May 15th, 2017, I saw that the moon was rising,</t>
  </si>
  <si>
    <t>QwnEza_4hC4</t>
  </si>
  <si>
    <t>https://youtu.be/lwrVA2GvWaA</t>
  </si>
  <si>
    <t>Anonymiss   Cyberactivist of Anonymous Group Reveals True Identity!</t>
  </si>
  <si>
    <t>Download the Podcast here:
https://inceptionradionetwork.com/layla-bjerga-anonymous/
+++++++++++++
So What Does a Cyberactivist of Anonymous Group Think About the Fate of Our Future?
Friday, June 9th, 2017 at 9 pm EDT, the spirited and jocular Heidi Hollis of the Heidi Hollis – The Outlander invites Layla Bjerga, a Norwegian representative of the cyberactivism group known as Anonymous, to share her insight on some of the tactics deployed by government agencies to suppress information pertaining to World events. Layla invites us into the Matrix of the Cyberactivism movement and shares her thoughts on the fate of our global society.
+++++++++++
ANONYMISS UNMASKED: LAYLA BJERGA
Layla Bjerga is a Programmer at Anonymous and the Administrative Director at Cyber Aktivist - The People's Resistance - Layla's FB Page
+++++++++++++++++
Who or What is Anonymous?
Anonymous is not a club or a group that you join, it is simply an idea, or a collective.
We are not an institution, we are a people.
We are not an organization, we are a movement. We are not a group, a tribe, a flock, or a crowd.
We are individuals, and nation by nation, we are taking back our future.
Anyone can be Anonymous, all you have to do is support it.
Planning protests in your local area, spreading the word/news about that particular operation, spreading information about Anonymous in general, are all examples of how you can help.
Be creative, and do whatever YOU think is right.
Cyberactivism is the process of using Internet-based socializing and communication techniques to create, operate and manage activism of any type. -  Anonymous FB Group
++++++++++++++
So What is the Group's Philosophy?
Anonymous has no strictly defined philosophy, and internal dissent is a regular feature of the group. A website associated with the group describes it as "an Internet gathering" with "a very loose and decentralized command structure that operates on ideas rather than directives". Gabriella Coleman writes of the group, "In some ways, it may be impossible to gauge the intent and motive of thousands of participants, many of who don't even bother to leave a trace of their thoughts, motivations, and reactions. Among those that do, opinions vary considerably."
Broadly speaking, Anons oppose Internet censorship and control, and the majority of their actions target governments, organizations, and corporations that they accuse of censorship. Anons were early supporters of the global Occupy movement and the Arab Spring. Since 2008, a frequent subject of disagreement within Anonymous is whether members should focus on pranking and entertainment or more serious (and, in some cases, political) activism...
++++++++++++++++++
Listen to Layla Bjerga's interview, right here on IRN!</t>
  </si>
  <si>
    <t>lwrVA2GvWaA</t>
  </si>
  <si>
    <t>https://youtu.be/4AjMdSy4wY8</t>
  </si>
  <si>
    <t xml:space="preserve">John Ford (UFO Nightmare Episode 22)   What’s New with UFO Researcher John Ford’s Case </t>
  </si>
  <si>
    <t>Download the Podcast here:
https://inceptionradionetwork.com/john-ford-ufo-nightmare-episode-22/
+++++++++++++++
What’s New with UFO Researcher John Ford’s Case?
Sunday, June 11th, 2017 at 9 pm EDT, the advocates behind the Free John Ford UFO Nightmare initiative take part in their twenty-second live round-table discussion about the UFO community’s strangest conspiracy case involving UFO researcher John Ford.
+++++++++++++++++
JOHN FORD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UFO Researcher John Ford: South Haven Park UFO Crash
As an investigator of the 1992 South Haven Park UFO crash, he was able to piece together photographs and video film after six months of investigation. Immediately after the crash the park was closed down for three days, which government officials say was for duck hunting season. While researching the park after the reopen, a metal fence was found with no magnetic readings as well as an area that was completely burned out. Area residents also reported power surges immediately after the reported crash.
On November 24, 1992, a UFO reportedly crashed in Southaven Park, Shirley, NY. John Ford,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The Branton Files have circulated on the internet at least since the mid-1990s. They essentially recirculate the information presented above, with many asides from “Branton”, the document’s editor.
Philip Schneider made a few appearances at UFO conventions in the 1990s, espousing essentially a new version of the theories mentioned above. He claimed to have survived the Dulce Base catastrophe and decided to tell his tale.
In 1999 the French government published a study, “UFOs and Defense: What Must We Be Prepared For?” Among other topics, the study concluded that the United States government has withheld valuable evidence.
++++++++++++++++++++++++
Listen to the discussion, right here on IRN!
The post John Ford (UFO Nightmare Episode 22) appeared first on Inception Radio Network | UFO &amp; Paranormal Talk Radio.</t>
  </si>
  <si>
    <t>4AjMdSy4wY8</t>
  </si>
  <si>
    <t>https://youtu.be/ljFeWcGgwOw</t>
  </si>
  <si>
    <t xml:space="preserve">Joshua P. Warren   Have We Discovered a New Type of Organic UFO </t>
  </si>
  <si>
    <t>Download the Podcast here:
https://inceptionradionetwork.com/joshua-p-warren-organic-ufo/
++++++++++++++++++
Have We Discovered a New Type of Organic UFO?
Friday, June 16th, 2017 at 9 pm EDT, the spirited and jocular Heidi Hollis of the Heidi Hollis – The Outlander invites researcher Joshua P. Warren to reveal a new type of possibly living alien born organism he classifies as an Organic UFO,  or OUFO.
+++++++++++++++++
JOSHUA P. WARREN
Joshua P. Warren is a world-renowned paranormal investigator who currently appears on the Discovery Channel series “X-Ops” and hosts a regional radio show, “Speaking of Strange.” He has also been regularly featured on TLC, the Travel Channel, and the History Channel. As president of his research team, L.E.M.U.R., Warren uses scientific methods to document unexplainable activity. He wrote the best-selling Haunted Asheville, which refers to his home city in the Blue Ridge Mountains of North Carolina and How to Hunt Ghosts…
+++++++++++++++
A New Form of Organic UFO Filmed in Bermuda Triangle
Boqueron, Puerto Rico (June 6, 2017) — A new type of UFO has been discovered, and filmed multiple times, in Puerto Rico. One researcher, Joshua P. Warren, thinks it may be a living organism, so he calls it an “Organic UFO,” or “OUFO.”
Leaked Homeland Security footage, captured in 2013, shows one of these strange, slightly saucer-shaped, objects flying around the Rafael Hernandez Airport in Aguadilla, Puerto Rico at 120 mph. The object is visible for over three minutes, and even dips into the Atlantic Ocean, traveling just below the surface of the water at 95 mph. A group of mainstream scientists analyzed, and authenticated, the footage, with results published online in a detailed, independent, 162-page report.
Over the past four years, Warren, who has appeared over the years on the History Channel, Nat Geo, Discovery, and Travel Channel, has gathered, and captured, much more footage of these strange objects, now freely released in an online video report.
“The Homeland Security footage is shot with a thermal camera, and gives us the strongest evidence that this is a real phenomenon,” Warren says. “But we’ve got many other recordings of these anomalies, and I believe they may have even been documented in sculptures by the ancient Taino Indians in Puerto Rico.”
Warren believes these may be living organisms since they do not appear to be well-structured, like a machine, and appear to interact with humans in a new way, often appearing on-command when requested. His new video report includes several witnesses, plus numerous video clips, and showcases a TV News report from Denver, Colorado, where a similar phenomenon has also been captured on film. – source
+++++++++++++++++++++
Listen to Joshua P. Warren’s interview, right here on IRN!</t>
  </si>
  <si>
    <t>ljFeWcGgwOw</t>
  </si>
  <si>
    <t>https://youtu.be/aIZ_n2Ht678</t>
  </si>
  <si>
    <t>Donald Young   Follow a Shaman’s Journey on the Trail of Sasquatch</t>
  </si>
  <si>
    <t>Download the Podcast here:
https://inceptionradionetwork.com/donald-young-sasquatch/
Follow a Shaman’s Journey on the Trail of Sasquatch
Friday, June 16th, 2017 at 11 pm EDT, Paraversal Universe Radio’s au courant couple of the para-weird, Kevin and Jennifer Malek as they talk with Cryptozoologist, Shaman, and Author Donald Young about his research and experiences that influenced him to write the book Trail Of The Sasquatch; A Shaman’s Journey.
++++++++++++++
DONALD YOUNG
Donald Young is wild at heart and free-spirited as any of the animals he spoke to or spent his time with. He was bonded for life to the outdoors, no matter what happened, setbacks or hard times, Don always returned to the forest, it was what he knew best, it was his calling.
Don would make a name for himself as a wildlife specialists, guide, tracker of man or animal, healer and survivalist.
His knowledge of herbal medicines and spirit work would gain him the powerful title, Verde Brujo healer among Latin Americans and Mide shaman to many in Native American circles. People and paranormal groups around the world would seek his knowledge of natural or spiritual matters to help solve their mysteries.
As a tracker, Donald’s abilities became legend to many in Cryptozoological societies for his ability to identify sign of known from unknown species.
A lifetime spent in deep forests close to wild animals made his knowledge of habitation an asset to any expedition or hunters ready to hire.
Trail of the Sasquatch, a shaman’s journey
This book tells the true life story of Don’s adventures within nature’s wild, realms in the spirit world, and of mysterious unknown cryptids among forest or mind. Read Don’s complete unaltered and detailed memoirs about his own encounters with many hair-raising supernatural events or cryptids during his life. Many of the memoirs, pictures or details have never been made public before, until now in this book. This publication also covers many of the more famous discoveries Don has made, such as Big Phil, Blinky, the 1st Thermal and Baby Bigfoot, with pictures and details to summarize his lifetime’s research on the trail of the Sasquatch. – Book link!
+++++++++++++++++++
Listen to the Donald Young interview right here on IRN!</t>
  </si>
  <si>
    <t>aIZ_n2Ht678</t>
  </si>
  <si>
    <t>https://youtu.be/LLZt8iaiTh0</t>
  </si>
  <si>
    <t>UFO Headline News Monday June 19th, 2017</t>
  </si>
  <si>
    <t>Here is the UFO Headline News for Monday June 19th, 2017
Headline #1: Find Crow, Cup and Water Snake
Synopsis: Tonight, or any June evening, look below and to the right of the star Spica for the constellations of Corvus the Crow, Crater the Cup, and Hydra the Water Snake. You’ll be looking in the sky around nightfall. In 2017, the first “star” you’ll likely notice is really the planet Jupiter, which lights up the sky as soon as the sun goes down. Jupiter is near the star Spica in 2017. And Spica is your guide to the Crow, Cup and Water Snake. In Greek mythology, Apollo sent the crow to fetch a cup of water. The crow, Corvus, got distracted eating figs. It was only after much delay that he finally remembered his mission. Rightly figuring that Apollo would be angry, the crow plucked a snake from the water and concocted a story about how it had attacked and delayed him.
Headline #2: Jupiter Is The Oldest Planet in the Solar System
Synopsis: Jupiter's ancient name really is well-deserved: according to a new study, the king of the planets isn't just the largest in the Solar System, it's also the oldest. A team of researchers from Lawrence Livermore National Laboratory in California and the University of Munster in Germany have determined that Jupiter's core was already 20 times the size of Earth merely 1 million years after the sun took shape 4.6 billion years ago. Since newborn stars tend to release energy that blows away gas and dust for planet formation, the gas giant must have had to absorb materials very, very fast.
Headline #3: More Alien Worlds! NASA To Announce New Exoplanet Finds
Synopsis: NASA will announce the latest crop of planet discoveries from the Kepler Space Telescope during a briefing Monday morning (June 19). The briefing will be at 11 a.m. EDT (1500 GMT) during the Kepler Science Conference at NASA's Ames Research Center in California–the briefing will include a panel of four experts, according to a statement by NASA: Mario Perez, Kepler program scientist in the Astrophysics Division of NASA's Science Mission Directorate in Washington; Susan Thompson, Kepler research scientist at the SETI Institute in Mountain View, California; Benjamin Fulton, doctoral candidate at the University of Hawaii at Manoa and the California Institute of Technology; and Courtney Dressing, NASA Sagan Fellow at the California Institute of Technology. A question-and-answer session will follow.
Headline #4: Update: NASA ‘Father's Day' Rocket Launch Delayed
Synopsis: Original story: A small NASA rocket is once again poised to launch tonight (June 13) on a mission to spawn artificial glowing clouds over the U.S. East Coast after a series of frustrating delays due to cloudy weather and stray boats.
Get the rest of the links here:
https://inceptionradionetwork.com/ufo-headline-news-06-19-17/</t>
  </si>
  <si>
    <t>LLZt8iaiTh0</t>
  </si>
  <si>
    <t>2017 06 20</t>
  </si>
  <si>
    <t>https://youtu.be/exLfGWHCfwg</t>
  </si>
  <si>
    <t xml:space="preserve">Chris Hardy   Did the Annunaki Alien Race Use Nuclear Weapons Thousands of Years Ago </t>
  </si>
  <si>
    <t>Download the Podcast here:
https://inceptionradionetwork.com/chris-hardy-annunakis/
Did the Annunaki Alien Race Use Nuclear Weapons Thousands of Years Ago?
Thursday, June 15th, 2017 at 10:30 pm EDT, join the resolute seeker of truth, René Barnett of NightVision Radio to hear Author Dr. Chris Hardy explore how the Anunnakis’ reliance on technology and their recurrent wars caused them to lose touch with cosmic consciousness and reveals how we will be doomed to repeat this dynamic until humanity awakens to our true origins. She also uncovers the very genesis of the suppression of women. It started very early on in our species!
++++++++
CHRIS HARDY
Chris Hardy is a cognitive and systems scientist who has a doctoral degree in psychological anthropology and ex-researcher at Princeton’s Psychophysical Research Laboratories, Chris H. Hardy has spent the last two decades investigating nonlocal consciousness and thought-provoking mind potentials. Author of more than fifty papers and about fifteen books, she is a member of several scientific societies based in the US, exploring system theory, chaos theory, parapsychology, and consciousness studies.
++++++++
Wars of the Anunnaki: Nuclear Self-Destruction in Ancient Sumer
Examines the Anunnaki gods’ evolving relationships with humanity, their power struggles, and the details of their nuclear war on Earth
• Analyzes the crisis and rationale behind the Anunnaki decision to nuke 5 cities in the Jordan plain, resulting in the obliteration of Sumerian civilization
• Draws upon the work of Zecharia Sitchin, the Book of Genesis, Sumerian clay tablets, and archaeological evidence such as ancient radioactive skeletons
• Examines the Anunnakis’ lack of higher consciousness, their reliance on technology, their sacred power objects and sacred geometry, and the possibility of Anunnaki bases on Mars in the distant past
The detonation of nuclear weapons in the 20th century was not the first time humanity has seen such terrible destruction. Drawing upon the work of Zecharia Sitchin, the Book of Genesis, Sumerian clay tablets, and archaeological evidence such as ancient radioactive skeletons, Chris Hardy reveals the ancient nuclear event that destroyed the Sumerian civilization and the power struggles of the “gods” that led up to it.
The author explains how the Anunnaki came to Earth from the planet Nibiru seeking gold to repair their ozone layer. Using genetic engineering, they created modern humanity to do their mining work and installed themselves as our kings and our gods. Anunnaki god Enki had a fatherly relationship with the first two humans. Then Enlil, Enki’s brother, took over as Commander of Earth, instating a sole-god theocracy and a war against the clan of Enki and humanity for spoiling the Anunnaki bloodlines through interbreeding. This shift imposed a blackout not only of the very human nature of the Anunnaki “gods” but also of humanity’s own ancient past on Earth.
Two of Enlil’s attacks against the Enki clan and humanity are described in the stories of the Deluge and the Tower of Babel. His final attempt, after coercing the Assembly of the Gods into voting yes, was the nuclear bombing of 5 cities of the Jordan plain, including Sodom and Gomorrah, which resulted in the destruction of the Sumerian civilization and the Anunnakis’ own civilization on Earth, including their space port in the Sinai. The author reveals how, after each attempt, humanity was saved by Enki, chief scientist Ninmah, and Enki’s son Hermes.
The author explores how the Anunnakis’ reliance on technology and their recurrent wars caused them to lose touch with cosmic consciousness. And she reveals how we will be doomed to repeat this dynamic until humanity awakens to our true origins. – Book Link
Listen to Chris Hardy’s interview right here on IRN!</t>
  </si>
  <si>
    <t>exLfGWHCfwg</t>
  </si>
  <si>
    <t>https://youtu.be/PJvBL0AblSw</t>
  </si>
  <si>
    <t>UFO Headline News Weekend of Saturday June 17th Sunday June 18th, 2017</t>
  </si>
  <si>
    <t>Here is the UFO Headline News for the Weekend of Saturday June 17th/Sunday June 18th, 2017
Headline #1: The Guardians of the Pole
Synopsis: Kochab and Pherkad are part of the famous Little Dipper asterism in the constellation Ursa Minor the Lesser Bear. They mark the outer part of the cup of the Little Dipper, the part farthest from Polaris, the North Star. Kochab is designated Beta Ursa Minoris, and Pherkad is Gamma Ursa Minoris. Their proximity to the famous Polaris might cause you to overlook them, but Kochab and Pherkad have their own claims to fame.
Headline #2: Egyptian Archaeologists Just Discovered Ten Ancient Royal Tombs and Mummies
Synopsis: In the history of Egyptology, so many ancient tombs have been located and identified that it was thought further finds would be rare. But a team of archaeologists just made a momentous discovery. On Thursday, Egypt’s Ministry of Antiquities announced it just uncovered 10 previously hidden tombs. The tombs—which are located near the Aga Khan Mausoleum on the west bank of Aswan—are from what is called Egypt’s late period, meaning they are likely around 2,500 years old.
Headline #3: Egyptian Archaeologists Find 2,500 Year-Old-Tomb With Over Three Hundred Artifacts
Synopsis: Last week, Egyptian archaeologists uncovered 10 ancient royal tombs and even some mummies. And now another discovery into ancient Egypt has been made. Mahmoud Afifi, head of the Ancient Egyptian Antiquities Sector at the Ministry of Antiquities, announced the finding of a Hellenistic tomb in the El Shatby area in Alexandria. What’s more, over 300 artifacts including pottery vessels, a terracotta statue and lamps made of clay were found inside.
Headline #4: This Ancient Maya Pyramid Was Destroyed To Build A Road
Synopsis: If the road to hell is paved with good intentions, then the road to progress is paved with…the destruction of ancient civilizations? In May of 2013, archeologists in Belize were horrified to discover that a construction crew had gutted a major Maya archeological site in order to use the pyramid’s stone for roadwork. While authorities were aware that a small amount of looting had taken place, they did not realize the extent of the destruction until it was too late. The largest pyramid on the site of Nohmul (also known as Noh Mul), the most important Maya site in Belize, had been reduced to just a core of rubble.
Headline #5: ‘Space Nation' Asgardia Will Launch A Satellite This Summer
Synopsis: The Space Kingdom of Asgardia has announced what may be a significant st...
Get the Rest of the Stories Here:
https://inceptionradionetwork.com/ufo-headline-news-06-17-17/</t>
  </si>
  <si>
    <t>PJvBL0AblSw</t>
  </si>
  <si>
    <t>2017 06 17</t>
  </si>
  <si>
    <t>https://youtu.be/phXpdxogLw8</t>
  </si>
  <si>
    <t>UFO Headline News Thursday June 15th, 2017</t>
  </si>
  <si>
    <t>Source:
https://inceptionradionetwork.com/ufo-headline-news-06-15-17/
Here is the UFO Headline News for Thursday June 15th, 2017
Headline #1: Earth Between Sun and Saturn on June 15th
Synopsis: Tonight – June 15, 2017 – look for the ringed planet Saturn in the night sky. It’ll be visible from dusk until dawn, because today our planet Earth flies between Saturn and the sun, bringing Saturn to what astronomers call opposition. In other words, Saturn is opposite the sun in Earth’s sky right now. This is a big milestone for our year of observing the ringed planet! We go between Saturn and the sun on June 15 at 10:00 UTC. So this is Saturn’s special day, its yearly opposition, when Saturn is opposite the sun in Earth’s sky. 
Headline #2: Sun Likely Has A Long-Lost Twin
Synopsis: Nemesis is apparently real, even if its bad reputation is undeserved. For decades, some scientists have speculated that the sun has a companion whose gravitational tug periodically jostles comets out of their normal orbits, sending them careening toward Earth. The resulting impacts have caused mass extinctions, the thinking goes, which explains the putative star's nickname: Nemesis. Now, a new study reports that almost all sun-like stars are likely born with companions, bolstering the case for the existence of Nemesis.
Headline #3: Alien Life Could Be Discovered Within Next Decade, Says Astronomer
Synopsis: The hunt for alien life has long been of interest to numerous astronomers and space enthusiasts. Current space missions involve searching for habitable planets, with the hope of also stumbling onto microbial forms of life. Although we are yet to find any substantial evidence to point towards the existence of intelligent life beyond Earth, some experts still believe that we could be closer to discovering alien life than we may think. According to Chris Impey, Deputy Head of the Department of Astronomy at the University of Arizona, the search for life beyond Earth may yield results within the next decade. However, Impey cautioned that finding intelligent life could take much longer than that.
Headline #4: NASA Revives 50-Year-Old Idea: Recycle Space Stations in Orbit
Synopsis: A long-dormant plan for a space station built in space from recycled parts may be getting new legs. NASA has signed an estimated $10 million contract to study the possibility of turning used rocket stages into functioning labs with support for a crew. Before Skylab, the first US space station, went into orbit in the 1970s, Wernher von Braun proposed to separately send parts for a space station and astronauts aboard two Saturn IB rockets, which would launch within a day of one another. Launching separate payloads would be key to saving weight, given the rockets’ capacity limitations. When both rockets were in orbit, astronauts would remotely vent any remaining fuel from the uncrewed rocket’s hydrogen tank, install life-support equipment, and move in. This would reuse a fuel tank that would otherwise be discarded.
Headline #5:</t>
  </si>
  <si>
    <t>phXpdxogLw8</t>
  </si>
  <si>
    <t>https://youtu.be/CJ4E4wTYpfA</t>
  </si>
  <si>
    <t>UFO Headline News Friday June 16th, 2017</t>
  </si>
  <si>
    <t>Source:
https://inceptionradionetwork.com/ufo-headline-news-06-16-17/
Here is the UFO Headline News for Friday June 16th, 2017
Headline #1: Saturn Leaves Opposition; Half-Lit Quarter Moon Coming Up
Synopsis: Don’t assume Saturn’s opposition is a one-night-only event. The ringed planet will be in good view throughout June, July and August 2017. You can recognize Saturn because it’s in your southeast sky at dusk and nightfall, and near the star Antares, the brightest star in the constellation Scorpius the Scorpion.  And tomorrow night, Saturday June 17th, if you’re looking for the moon in the evening sky, you won’t find it. The moon reaches last quarter early in the morning on May 29. A last quarter moon rises in the middle of the night and shines in the morning sky.
Headline #2: Jupiter Now Has 69 Moons!
Synopsis: The planet Jupiter is a beast: Three-hundred-and-seventeen times the mass of the Earth, mostly made of metallic hydrogen, and at the center of an astonishing collective of orbiting natural bodies. In fact, Jupiter's satellites form a shrunken version of a full planetary system: from the tightly bound larger Galilean moons (orbiting in their Laplacian mean-motion resonances, akin to places like TRAPPIST-1) to the remarkable array of smaller moonlets that encircle this world out to more than 30 million kilometers. These bodies circle Jupiter in anywhere from about 7 hours to an astonishing 1,000 days.
Headline #3: NASA Will Again Attempt to Launch Colorful Artificial Clouds Over U.S. East Coast
Synopsis: Original story: A small NASA rocket is once again poised to launch tonight (June 13) on a mission to spawn artificial glowing clouds over the U.S. East Coast after a series of frustrating delays due to cloudy weather and stray boats. Update for June 16: NASA's next attempt to launch a small sounding rocket to create glowing clouds in the night sky will occur no earlier than Saturday night (June 17). Liftoff from NASA's Wallops Flight Facility from Wallops Island, Virginia is scheduled for some time between 9:05 p.m. EDT and 9:20 p.m. EDT (0105-0120 GMT).
Headline #4: A Spy Satellite Buzzed The ISS This Month, And No One Knows Why
Synopsis: About six weeks ago, SpaceX launched a spy satellite into low Earth orbit from Launch Complex 39A at NASA’s Kennedy Space Center. As is normal for National Reconnaissance Office launches, not much information was divulged about the satellite's final orbit or its specific purpose in space. However, a dedicated group of ground-based observers continued to track the satellite after it reached outer space. Then something curious happened. In early June, the satellite made an extremely close pass to the International Space Station.
Headline #5: UFO Sighting in Blackpoll, England, United Kingdom</t>
  </si>
  <si>
    <t>CJ4E4wTYpfA</t>
  </si>
  <si>
    <t>2017 06 15</t>
  </si>
  <si>
    <t>https://youtu.be/kqSjwvYoRpY</t>
  </si>
  <si>
    <t>UFO Headline News Monday June 12th, 2017</t>
  </si>
  <si>
    <t>Source:
https://inceptionradionetwork.com/ufo-headline-news-06-12-17/
Here is the UFO Headline News for Monday June 12th, 2017
Headline #1: Big Dipper High in North on June Evenings
Synopsis: Tonight, assuming you’re in the Northern Hemisphere, you can easily find the legendary Big Dipper asterism, called The Plough by our friends in the U.K. This familiar star pattern is high in the north during the evening hours in the month of June. Although the Big Dipper can also be seen from the southern tropics at nightfall, it’ll reside much lower in the northern sky and closer to the horizon. Polaris, the North Star, disappears beneath the horizon once you get south of the Earth’s equator.
Headline #2: A Moon For The Third Largest Dwarf Planet
Synopsis: Astronomers have found a moon for the Kuiper Belt object known as 2007 OR10. This object is one of several of the uncounted icy bodies in that region of space – beyond the outermost major planet, Neptune – that has been categorized as a dwarf planet. That’s because it’s relatively big, the third-biggest dwarf planet known after Pluto and Eris. The new moon’s discovery means that most of the known dwarf planets in the Kuiper Belt larger than 600 miles (1,000 km) across have companions. Astronomers are using this discovery as a springboard for contemplating what must have been happening billions of years ago, when our sun and its planets were young. They’re thinking about how collisions between solar system bodies – which often create craters like those we see on Earth’s moon – can also create binary objects, that is, planets or dwarf planets or even asteroids with moons.  
Headline #3: If We Don't Act Soon, Space Junk May Trap Us On Earth
Synopsis: Not everything we send into space comes back down. In fact, there are millions of pieces of junk, ranging from tiny flecks of paint to entire satellites currently taking up space around the Earth's atmosphere. As of now, space agencies are already tracking 750,000 pieces of space debris orbiting the Earth. This space pollution is a major problem–because of how fast objects orbiting Earth travel, even a paint fleck a few millimeters long can cause serious damage when it hits something. The more that this space junk proliferates, the harder and harder it will be to send anything up into space. We could literally trap ourselves on Earth if we're not careful.
Headline #4: Mining This  Asteroid Between Mars and Jupiter Would Net $10,000 Quadrillion
Synopsis: That’s $10 with 18 zeroes after it. Scientists are interested in the metallic composition of the 16 Psyche asteroid is made of rock, metals and other elements. A common element in sci-fi movies is asteroids. We’re either blowing them up, landing on them, living inside them or mining them for profit. That last cliché might actually become reality in the near future, thanks to one of the latest NASA missions. The goal is to research 16 Psyche, an asteroid orbiting the sun between Mars and Jupiter.</t>
  </si>
  <si>
    <t>kqSjwvYoRpY</t>
  </si>
  <si>
    <t>2017 06 12</t>
  </si>
  <si>
    <t>https://youtu.be/Xwk96PJpGB0</t>
  </si>
  <si>
    <t>UFO Headline News Weekend of Saturday June 10th Sunday June 11th, 2017</t>
  </si>
  <si>
    <t>Source:
https://www.spreaker.com/user/inceptionradionetwork/ufo-headline-news-weekend-of-saturday-ju_1
Here is the UFO Headline News for The Weekend of Saturday June 10th/Sunday June 11th, 2017
Headline #1: Jupiter Ends Retrograde on June 10th
Synopsis: Tonight – June 10, 2017 – the planet Jupiter pauses in front of the stars before resuming its usual eastward course along the zodiac. In other words, Jupiter is stationary on June 10. It ends its retrograde (westward) motion in front of the stars of the constellation Virgo the Maiden. This retrograde, or westward, motion for Jupiter began on February 6, 2017. What does it mean? Only that Earth passed between Jupiter and the sun earlier this year, on April 7. That event – called an opposition of Jupiter by astronomers – marked the middle of the best time of year to see Jupiter, since the planet was closest to us and brightest in our sky around the time of its April 7 opposition.
Headline #2: Something in Space is Killing Off Entire Galaxies
Synopsis: When we think about the survival of the human race we often focus on making sure our planet stays alive and habitable, but out there in the depths of space there are entire galaxies being killed off in a manner that is utterly perplexing scientists. A new paper (PDF) from researchers working at the International Centre for Radio Astronomy Research addresses the odd and extremely troubling trend and attempts to propose an answer for what exactly is leading literally thousands of galaxies to die premature deaths.
Headline #3: Mystery Creature Spotted Prowling Foothills in La Cresenta, California
Synopsis: The California Department of Fish and Wildlife is investigating after a mysterious, ape-like creature was captured on cellphone video recently in the foothills near a hiking trail in La Crescenta, not far from the 210 Freeway. Jake Gardiner, who works near the area, spotted the animal while taking a stroll in the woods during his lunch break last week. "At first, I heard a bunch of strange noises in the trees. Figured it was just some types of bird or something like that,” Gardiner told KTLA in an interview on Tuesday. A still uneasiness came over him as he began to feel like something was out there watching him. So, Gardiner pulled out his cellphone and began recording as he tried to determine whether anything was out there.
Headline #4: 99 Million-Year-Old Baby Bird Trapped in Amber Discovered in Myanmar
Synopsis: Researchers in Myanmar have discovered a 99 million-year-old baby bird encased in amber . The ancient hatchling died when it was just a few days or weeks old after a blob of sticky tree resin fell on it, leaving half of its body frozen in time. Xing Lida, from the China University of Geosciences, led an international team of researchers in analyzing the three-inch specimen. Their study, published in the journal  Gondwana Research, will help scientists better understand the toothed birds that lived alongside dinosaurs—and how they differ from birds living today. The amber encases the bird’s skull, neck, a partial wing, a hind limb and one foot. The hatchling would have belonged to a group of birds called enantiornithines,</t>
  </si>
  <si>
    <t>Xwk96PJpGB0</t>
  </si>
  <si>
    <t>2017 06 11</t>
  </si>
  <si>
    <t>https://youtu.be/buzS41xBoe0</t>
  </si>
  <si>
    <t>UFO Headline News Friday June 9th, 2017</t>
  </si>
  <si>
    <t>Source:
https://inceptionradionetwork.com/ufo-headline-news-06-09-17/
Here is the UFO Headline News for Friday June 9th, 2017
Headline #1: 2017's Smallest Full Moon on June 9th
Synopsis: June 9, 2017 brings the farthest full moon – and hence the smallest full moon – of the year. We’ve heard it called the micro-moon or mini-moon. That bright starlike object near tonight’s moon isn’t a true star; it’s the planet Saturn. This June full moon occurs less than one day after reaching lunar apogee, the moon’s farthest point in its monthly orbit. The near alignment of full moon and lunar apogee team up to give us the farthest and smallest full moon of the year. One fortnight (or approximately two weeks) before this June 9 micro-moon, it was the closest new moon of the year on May 25, 2017. On that date, the new moon paired up quite closely with perigee, the moon’s nearest point in its monthly orbit. And thus we had the closest new moon – and closest supermoon – of 2017.
Headline #2: A ‘Feel-Good Moment for Science':  Volunteers Spot The Sun's Newest Neighbor
Synopsis: Citizen scientists have spotted a failed star, known as a brown dwarf, just 100 light-years from the sun. That makes the cold world — somewhere in between star and planet — relatively close to our solar system, at least in the astronomical sense. The volunteers identified the brown dwarf just days after science organizations released a new tool to help engage the public in the hunt for new worlds at the edges of our solar system. Because the tool relies on hunting for dim moving objects, it was able to reveal the brown dwarf beyond the solar system.
Headline #3: NASA's New Mars Rover Is Completely Insane
Synopsis: Thus far, NASA has landed a total of four rovers on Mars, and while the conversation surrounding sending humans to the red planet is a hot topic, there are no concrete plans to actually make the journey happen. When it does happen, however, the brave folks who make the trip are going to need something to drive on the planet’s surface if they hope to actually do any exploring. With that in mind, NASA has revealed a concept vehicle that has no business being sent to Mars, but the agency is pretty excited about it anyway.
Headline #4: The Surprising Challenge of Bringing Bread To Space
Synopsis: For years, the food astronauts have brought with them into space have fascinated the public. Now, the International Space Station is boldly going to attempt something previously thought inedible in space: bread. Bread is among the most widely eaten foods in the world. Just about every culture on the planet has its own forms, yet eating in space has been seen, up until now, as a colossal mistake. When Gus Grissom and John Young of NASA's 1965 Gemini 3 mission attempted to eat a contraband corned beef sandwich free-floating crumbs ran amok on board, with scientists terrified that crumbs would get stuck in machinery. Tortillas have been used ever since.</t>
  </si>
  <si>
    <t>buzS41xBoe0</t>
  </si>
  <si>
    <t>2017 06 09</t>
  </si>
  <si>
    <t>https://youtu.be/BLe6_O1E_8Y</t>
  </si>
  <si>
    <t>UFO Headline News Thursday June 8th, 2017</t>
  </si>
  <si>
    <t>Here is the UFO Headline News for Thursday June 8th, 2017
Headline #1: Strawberry Moon Up At Sunset June 8th
Synopsis: Tonight – June 8, 2017 – the Strawberry Moon will look plenty full as it groups up with the star Antares and the planet Saturn in the southeastern sky at nightfall. As our Earth turns underneath the heavens, the full-looking moon, Antares and Saturn will move westward across the nighttime sky. The celestial threesome will climb highest up tonight around midnight, and will sit low in the west at dawn June 9. In North America, we commonly call the June full moon the Strawberry Moon.
Headline #2: A Planet Hotter Than Most Stars
Synopsis: Astronomers have discovered a Jupiter-like world – named KELT-9b – with a day-side temperature of more than 7,800 degrees F. (4,316 degrees C.) That’s hotter than most stars, and only about 2,000 degrees F. (about 1,000 degrees C.) cooler than our sun. Scott Gaudi, astronomy professor at The Ohio State University, led a study on the topic, described in the journal Nature on June 5, 2017. Gaudi said in a statement: "This is the hottest gas giant planet that has ever been discovered."
Headline #3: ‘Bent Light' From Distant Star Proves Einstein Right One Hundred Years Later
Synopsis: Just over a century after Albert Einstein managed to grok how the universe works without the aid of the fancy algorithms and space telescopes we have today, modern astronomy and technology has again issued an "I told you so" on his behalf. Einstein's General Theory of Relativity predicts that the gravity of stars acts as a kind of magnifying glass for other more distant stars when a nearer star passes in front of them. This is because the gravity of huge objects like stars actually causes the fabric of space to curve around them.
Headline #4: Black Triangle Sighting in Herrin, Illinois
Synopsis: While outside me and a friend was testing out my new telescope trying to focus in on Saturn and we was out there for around an hour or so trying to figure it out…I was almost dialed in on Saturn with the site scope when my friend quietly but urgently told me to look and nudged me and when I looked at what he was pointing at in the sky at first I was thinking "shooting star" but this was no shooting star,,, we saw a triangle-shaped ship flying very fast and very low.
Headline #5: UFO Sighting in North Olmsted, Ohio
Synopsis: My neighbor and I were standing outside enjoying a fire when he pointed up and said "What's that thing?!
Read the rest of the stories here; https://inceptionradionetwork.com/ufo-headline-news-06-08-17/
Send Us a UFO News Tip!
Know of a possible UFO News story in your area, or have amazing photos and videos to share? Submit your tips to IRN! It's easy... Simply send us an email to uhn@inceptionradionetwork.com or call (888) 919-2355 (B-E-L-L).</t>
  </si>
  <si>
    <t>BLe6_O1E_8Y</t>
  </si>
  <si>
    <t>https://youtu.be/gOqz13QNusM</t>
  </si>
  <si>
    <t>UFO Headline News Wednesday June 7th, 2017</t>
  </si>
  <si>
    <t>Here is the UFO Headline News for Wednesday June 7th, 2017
Headline #1: Moon Near Crown of Scorpion on June 7th
Synopsis: Tonight – June 7, 2017 – the moon shines near the head of the Scorpion in the constellation Scorpius. These three stars are sometimes called the Crown of the Scorpion. Although tonight’s brilliant waxing gibbous moon will probably wash these stars from view, use the bright star Antares to guide you to the Crown of the Scorpion when the moon drops out the evening sky by mid-June 2017. Scorpius – which now rises in the south-southeastern sky at early evening now – is the constellation of the Scorpion. Individually, the Crown stars are Graffias, Dschubba, and Pi Scorpii.
Headline #2: Investigation Indicates Bizarre Brazilian Disappearnce Is A Hoax
Synopsis: New developments in the mysterious disappearance of an ‘occult-obsessed' student in Brazil suggest that his vanishing may have actually been an elaborate hoax! The story of Bruno Borges spawned worldwide headlines after the young man went missing in late March and footage revealed that his bedroom had been covered from floor to ceiling with cryptic text. Subsequent news stories detailed how Borges had become obsessed with the occult and left behind 14 coded books prior to his disappearance. Alien iconography found amongst his writings had some observers speculating that Borges had made contact with ETs or, perhaps, was silenced by the ‘powers that be' due to his research. However recent events now indicate that Borges' fate was likely far less sensational than that.
Headline #3: UFO Spotted Flying Over Cley Hill, Near Frome Was Not Aliens
Synopsis: A UFO spotted over Cley Hill near Frome was not aliens, it has been revealed. A recent video appeared to show a mysterious UFO circling an area of land nearby. The video, taken by a Frome resident, shows a streak of light circling over the National Trust owned land in Corsley. Located at the edge of the Longleat Estate in Warminster, Cley Hill has long been thought of as a hot spot for UFOs. It has since been revealed that this streak of light was in fact created by a stunt plane belonging to nearby acrobatics group AeroSparx.
Headline #4: UFO Sighting in Peterborough, England
Synopsis: At around 22:10, I witnessed a large, Boeing-style aircraft travelling slowly southeast to northwest and only noticed it because it looked as though interior lights were on; however, when I grabbed my binoculars, I noticed that it was a white aircraft, obviously reflecting the sun, low down on the horizon; it made a noise and travelled reasonably slowly; later at 22:20 whilst having a cigarette with my neighbour, we see an extremely bright light travelling at some speed, when I say speed–I have seen the SR71 fly flat out over Mildenhall on its last so-called ‘flight' in the early 90&amp;#...
Read the rest of the stories here; https://inceptionradionetwork.com/ufo-headline-news-06-07-17/
Send Us a UFO News Tip!
Know of a possible UFO News story in your area, or have amazing photos and videos to share? Submit your tips to IRN! It's easy... Simply send us an email to uhn@inceptionradionetwork.com or call (888) 919-2355 (B-E-L-L).</t>
  </si>
  <si>
    <t>gOqz13QNusM</t>
  </si>
  <si>
    <t>2017 06 07</t>
  </si>
  <si>
    <t>https://youtu.be/hC8067Gc3uk</t>
  </si>
  <si>
    <t>UFO Headline News Tuesday June 6th, 2017</t>
  </si>
  <si>
    <t>Here is the UFO Headline News for Tuesday June 6th, 2017
Headline #1: Moon in Libra on June 6th
Synopsis: Tonight – June 6, 2017 – finds the waxing gibbous moon passing in front of the constellation Libra the Scales. Although tonight’s brilliant moon will make it very easy to locate Libra’s place in the starry sky, the drenching moonlight will make it nearly impossible to see this rather faint constellation of the zodiac. With no 1st-magnitude stars to showcase this constellation, demure Libra fades from view on this moonlit night. However, the moon will drop out of the evening sky by around mid-month, giving you a chance to view this constellation in a dark sky. In fact, you don’t even need a pitch-black night to see Libra’s two modestly-bright stars, Zubenelgenubi and Zubeneschamali. As long as the sky is moderately dark, Libra’s two brightest stars should be fairly easy to make out.
Headline #2: Welcome Back! SpaceX's Dragon Capsule Makes History With Second Visit to International Space Station
Synopsis: Following its successful launch from the Kennedy Space Center in Florida on Saturday, June 3, SpaceX’s Dragon capsule made history on Monday, June 5 as it became the company’s first spacecraft to connect with the International Space Station (ISS) for a second time. Its arrival makes it the first U.S. spaceship to return to the ISS since the space shuttle program ended in 2011. The Dragon first visited the space station in 2014, with this second trip serving to highlight the progress SpaceX is making with the design of its reusable rocket system, which also includes a Falcon 9 launch vehicle capable of landing back on Earth minutes after leaving the ground.
Headline #3: The Mystery Behind 40-Year-Old Signal From Space May Finally Be Solved
Synopsis: On August 15th 1977, a radio telescope located at Ohio State University detected something strange. The telescope was scanning the stars searching for possible signals from alien civilizations as part of the SETI project, and on that date it found something. The telescope recorded an incredibly strong signal appearing to come from somewhere in the direction of Sagittarius; the signal only lasted about a minute and was never detected again. The signal was so strong that astronomer Jerry Ehman, who first spotted it, circled it in red pen and wrote "Wow!" in the margin. The "Wow! signal," as it would come to be known, became the best evidence ever obtained for extraterrestrial life.
Read the rest of the stories here; https://inceptionradionetwork.com/ufo-headline-news-06-06-17/
Send Us a UFO News Tip!
Know of a possible UFO News story in your area, or have amazing photos and videos to share? Submit your tips to IRN! It's easy... Simply send us an email to uhn@inceptionradionetwork.com or call (888) 919-2355 (B-E-L-L).</t>
  </si>
  <si>
    <t>hC8067Gc3uk</t>
  </si>
  <si>
    <t>2017 06 06</t>
  </si>
  <si>
    <t>https://youtu.be/j0T3QvcH3Ac</t>
  </si>
  <si>
    <t>UFO Headline News Monday June 5th, 2017</t>
  </si>
  <si>
    <t>Source:
https://inceptionradionetwork.com/ufo-headline-news-06-05-17/
Here is the UFO Headline News for Monday June 5th, 2017
Headline #1: Circumpolar Stars Don't Rise or Set
Synopsis: Circumpolar stars stay above the horizon all hours of the day, every day of the year. Circumpolar stars neither rise nor set but always remain in the sky. They’re up even in daytime when you can’t see them. For instance, the stars of the famous Big Dipper asterism are circumpolar at all latitudes north of 41o north latitude, which includes the northern half of the mainland United States and most of Europe.
Headline #2: SpaceX Launches First Recycled Supply Ship
Synopsis: Cape Canaveral, Fla. (AP) — SpaceX launched its first recycled cargo ship to the International Space Station on Saturday, yet another milestone in its bid to drive down flight costs. After a two-day delay caused by thunderstorms, the unmanned Falcon rocket blasted off carrying a Dragon capsule that made a station delivery nearly three years ago. When this refurbished Dragon reaches the orbiting lab on Monday, it will be the first returning craft since NASA's now-retired shuttles.
Headline #3: UFO Sighting in Nea Michaniona, Greece
Synopsis: I was with another three persons at the balcony; two to three minutes after midnight we saw a half-moon-like object with pure red color (not glowing); it began to fade off and when it finished, 2 bright objects appeared and began to descend straight to the sea–when they reached the surface they started moving–we immediately felt very happy, took the car and drove to the Port as fast as possible, it only took two minutes and when we arrived the objects had changed their shape and they were like horizontal fluorescent tubes which were  emitting the brightest golden light we ever saw–they were steady at the same spot while the "worm"-like shape was doing a "wave" movement.
Headline #4: UFO Sighting in Gaithersburg, Maryland
Synopsis: Driving north on Maryland Highway 124 at mid-morning, sky clear and no other traffic on the road;  my wife and I crested a small hill and observed a red light approximately 100 feet in front of our car hovering approximately 5 feet above the road–the object stayed ahead of the car and then descended closer to the road and hovered there before rapidly accelerating to the right and up at about a 60 degree angle and into the sky–my wife observed the orb as having very well-defined edges while I saw red radiating rays of light emitting from the well-defined edges of a red orb.
Headline #5: Sighting in Weeki Wachee, Florida</t>
  </si>
  <si>
    <t>j0T3QvcH3Ac</t>
  </si>
  <si>
    <t>2017 06 04</t>
  </si>
  <si>
    <t>https://youtu.be/opmLS_Qml84</t>
  </si>
  <si>
    <t>Scalar Energy  Healing, Prosperity &amp; Spiritual Strength - Tom Paladino Interview</t>
  </si>
  <si>
    <t>Scalar Energy: Healing, Prosperity &amp; Spiritual Strength
Supernatural Girlz host Patricia Baker &amp; co-host PK interviews the world's #1 Scalar energy healer to explain to us how Scalar Energy can change your life right now.
======================
Tom Paladino
Tom Paladino is the world's #1 Scalar Energy researcher and inventor of the revolutionary Scalar Energy Instrument. He has found a way to harness and direct the power of Scalar Energy and is capable of disassembling harmful pathogens and assembling nutrients in human body and re-aligning all seven (7) chakras in your organism.
Paladino developed a remote, fast, harmless and painless treatment process that can successfully treat patients with HIV/Aids, ebola, herpes, hepatitis, lyme disease and over 300,000 pathogens that cause disease. - http://tompaladinoscalarenergy.com/
======================
What is Scalar Energy?
This is the new world of scalar electromagnetism, the zero-point energy, the energy of the absolute nothingness which existed before the world began.
These new waves of energy are called "longitudinal" EM (electromagnetism) to distinguish them from "transverse" EM, the kind we are familiar with in our daily life, which power our cell phones and pagers, television and radio broadcasts, microwave ovens, and so on. Rather than modulating in 3-dimensions they are modulating in the direction they are going, accordionlike, that is, along the axis of time, the 4th dimension.
This new discovery in the new field of "scalar electromagnetic" is the discovery that time itself is compressed energy, compressed by the factor of the speed-of-light-squared.
As shown by Einstein's E = mc2, matter itself is also compressed energy, and compressed by the same factor as scalar energy is compressed in time.
The Scalar Energy instrument is able to break apart or disassemble pathogens and parasites such as bacteria, viruses, fungi and protozoan. This represents a potential leading edge cure for thousands of diseases, as well as a balancing effect to restore positive change to mind, body &amp; spirit.
=====================
15 Days of Free Scalar Energy Treatments
Tom is offering 15 days of free Scalar energy treatments to anyone who signs up at this following address: http://creativestrength.us
*****
Join forces with IRN and dig deeper.
https://irn.bz/InsiderClub</t>
  </si>
  <si>
    <t>opmLS_Qml84</t>
  </si>
  <si>
    <t>https://youtu.be/M6eUO3zuzt8</t>
  </si>
  <si>
    <t>UFO Headline News Weekend of Saturday June 3rd Sunday June 4th, 2017</t>
  </si>
  <si>
    <t>Source:
https://inceptionradionetwork.com/ufo-headline-news-06-03-17/
Here is the UFO Headline News for the Weekend of Saturday, June 3rd/Sunday, June 4th, 2017
Headline #1: Moon and Jupiter on June 3rd
Synopsis: Tonight – June 3, 2017 – the waxing gibbous moon passes 2o north of the planet Jupiter, the brightest starlike object in the evening sky. What a sight! The moon and Jupiter pop out first thing at dusk, and they’ll be fun to spot in the darkening sky. A bright star nearby, Spica in the constellation Virgo, will come into view to the east of the moon and Jupiter as night deepens.
Headline #2: Expedition 51 Crew Back on Earth After 196 Days
Synopsis: After spending 196 days in space, Expedition 51 crew members Oleg Novitskiy of Roscosmos and Thomas Pesquet of ESA (European Space Agency) landed their Soyuz MS-03 spacecraft in Kazakhstan at approximately 10:10 a.m. EDT. Russian recovery teams are helping the crew exit the Soyuz vehicle and adjust to gravity after their stay in space.
Headline #3: See SpaceX Launch A Recycled Dragon Spacecraft to The International Space Station
Synopsis: SpaceX's Falcon 9 rocket was all loaded up and ready to fly Thursday for the CRS-11 cargo resupply mission to the International Space Station, but weather got in the way.  The next launch window is Saturday afternoon. This will mark SpaceX's 11th cargo flight to the ISS, but it's the first to use a previously flown Dragon capsule.  This Dragon visited the station for a resupply mission in September 2014.
Headline #4: NASA Spots A Curious, Deep Pit on Mars
Synopsis: It looks like something you wouldn't want to fall into. NASA's Mar Reconnaissance Orbiter peered down and caught sight of an unusual-looking pit formation in the region of the Red Planet's South Pole. It's late summer there, the sun is low and NASA notes, "subtle topography is accentuated in orbital images." The space agency refers to the patterns created by carbon dioxide ice as "Swiss cheese terrain." The deep round formation is most likely a collapse pit — a depression often caused by the ground sinking into a void below — or an impact crater.
Headline #5: Mystery of The Flickering Red Lights in the White House Grips Internet
Synopsis: Internet-fueled conspiracy theories have plagued US politics over the last year and made voters on both sides of the aisle appear ...</t>
  </si>
  <si>
    <t>M6eUO3zuzt8</t>
  </si>
  <si>
    <t>https://youtu.be/bFn62v053SE</t>
  </si>
  <si>
    <t>UFO Headline News Friday June 2nd, 2017</t>
  </si>
  <si>
    <t>Source:
https://www.spreaker.com/user/inceptionradionetwork/ufo-headline-news-friday-june-2nd-2017
Here is the UFO Headline News for Friday June 2nd, 2017
Headline #1:  This Weekend A Great Time To See Venus
Synopsis:Tomorrow morning – June 3, 2017 – Venus reaches a milestone in its present apparition in the morning sky. The planet will be at its greatest western elongation, or greatest angular distance west of the sun on our sky’s dome. Watch for Venus to blaze mightily in the east this weekend, as dawn climbs into the sky. At this elongation, Venus swings 46o west of the sun. After June 3, Venus will slowly but surely fall sunward (toward sunrise) and ultimately pass behind the sun (at superior conjunction) on January 9, 2018. That’s when this world will transition out of the morning sky and into the evening sky.
Headline #2: Two Crew Members Return From ISS Expedition 51
Synopsis: After spending 196 days in space, Expedition 51 crew members Oleg Novitskiy of Roscosmos and Thomas Pesquet of ESA (European Space Agency) landed their Soyuz MS-03 spacecraft in Kazakhstan at approximately 10:10 a.m. EDT. Russian recovery teams are helping the crew exit the Soyuz vehicle and adjust to gravity after their stay in space.
Headline #3: Weather Scrubs First SpaceX Attempt To Re-Fly a Dragon
Synopsis: 4:30pm update: Bad weather prevailed. Due to lightning in the vicinity of Kennedy Space Center, which is not permitted within 30 minutes of liftoff, SpaceX scrubbed Thursday's launch attempt. The next launch attempt will come at 5:07pm ET on Saturday. Original post: Weather conditions are not great at Kennedy Space Center—with clouds and scattered thunderstorms—but SpaceX is going to try launching a Dragon spacecraft from Florida to the International Space Station on Thursday evening. The instantaneous launch window opens at 5:55pm ET (10:55pm BST)
Headline #4: UFO Sighting in Monterey Park, California
Synopsis: I was standing outside at the location listed above as a bright blue light lit up the night sky, causing me to see my own shadow on the ground. As I looked up into the sky, I observed a light blue orb ascending at a high rate of speed. As it ascended, it turned into a larger bright white orb. The orb then reached an altitude where it became a spherical haze, dimming out of sight through heavy cloud cover above. I'm a big believer of UFO's and I'm convinced that we are not alone–this is not my first experience.
Headline #5: UFO Sighting in Yucca Valley, California
Synopsis: Incredible video footage of a military jet chasing a UFO (yeah, that's right, chasing one!) right over our heads while out at the infamous Giant Rock in Landers, California at this year's Contact in the Desert  conference in Joshua Tree Calif...</t>
  </si>
  <si>
    <t>bFn62v053SE</t>
  </si>
  <si>
    <t>2017 06 02</t>
  </si>
  <si>
    <t>https://youtu.be/vSEv3a5ltH0</t>
  </si>
  <si>
    <t>UFO Headline News Thursday June 1st, 2017</t>
  </si>
  <si>
    <t>Source:
https://inceptionradionetwork.com/ufo-headline-news-06-01-17/
Here is the UFO Headline News for Thursday June 1st, 2017
Headline #1: Imagine The ‘Ecliptic', or Sun's Path
Synopsis:Tonight – June 1, 2017 – try to imagine the ecliptic, or sun’s annual pathway, across your nighttime sky. Being able to visualize it from your favorite spot to observe the heavens is helpful, because the moon always moves approximately along this path, and so do the planets. Once you get a sense of it, you’ll know to look for certain bright stars and planets along this nighttime pathway. And indeed, on these June 2017 evenings, three bright stars and two planets – and, on June 1, the moon – can help you visualize the ecliptic crossing your sky.
Headline #2: SpaceX Set To Reuse Dragon Cargo Spacecraft in Launch
Synopsis: Barely two months ago, SpaceX made history by becoming the first company ever to reuse an orbital rocket booster. Now the company is going one step further by attempting to reuse one of their Dragon spacecraft. Reusable rockets make a lot of sense. Rockets are very expensive to build and fly and we should try to get as many launches out of them as possible. But designing a rocket that only needs to fly once and be discarded is already a major challenge. Building one that can fly over and over again seemed nearly impossible not too long ago.
Headline #3: NASA TV Coverage Set For Return of Two Space Station Crew Members
Synopsis: Two crew members on the International Space Station are scheduled to depart the orbital outpost Friday, June 2. Coverage of their departure and return to Earth will air live on NASA Television and the agency’s website beginning Thursday, June 1, with the space station change of command ceremony. Expedition 51 Flight Engineers Oleg Novitskiy of Roscosmos and Thomas Pesquet of ESA (European Space Agency) will undock their Soyuz MS-03 spacecraft from the space station at 6:50 a.m. EDT and land in Kazakhstan at 10:10 a.m. (8:20 p.m. Kazakhstan time).
Headline #4: Netherlands: UFO Claims On The Rise As Sky Clears, Weather Warms Up
Synopsis: It is currently peak season at the UFO hotline in the Netherlands. Reports of UFOs increase every year when the weather warms up and skies clear in the country." The days are long, people are outside a lot and then you always see a peak in the number of UFO sightings", Alex Griffioen, the manager of the hotline, said to NOS. "For the vast majority of these reports there is a very simple explanation, but for 1 in 100 there's really something crazy going on."
Headline #5: UFO Circles Near British Town in Shocking Video
Synopsis: In the bizarre clip – filmed above Cley Hill near Frome,</t>
  </si>
  <si>
    <t>vSEv3a5ltH0</t>
  </si>
  <si>
    <t>2017 06 01</t>
  </si>
  <si>
    <t>https://youtu.be/7FYWplEAn6o</t>
  </si>
  <si>
    <t>UFO Headline News Wednesday May 31st, 2017</t>
  </si>
  <si>
    <t>Source:
https://inceptionradionetwork.com/ufo-headline-news-05-31-17/
Here is the UFO Headline News for Wednesday May 31st, 2017
Headline #1: How Far Away Is Deneb
Synopsis: Here is the beautiful Summer Triangle asterism, now about to come back into convenient evening view for another season. An asterism isn’t a constellation. It’s just a recognizable group of stars. This one is made of three bright stars in three different constellations. Now notice the star Deneb, one of the three Summer Triangle stars. When you gaze at Deneb, you’re gazing across a great distance of space. The exact distance to Deneb is not known for certain, but the currently accepted distance of around 2,600 light-years. That makes Deneb one of the most distant stars we can see with the eye alone.
Headline #2: NASA Noticed Puzzling Change In Saturn's Hexagon: A Weather System The Size of Two Earths
Synopsis: A giant hexagon is swirling at Saturn's north pole, and scientists don't fully understand it, despite years of observation by  NASA's Cassini spacecraft. The hexagon — a jet stream that traps an entire polar weather system — is as wide as two planet Earths. It's so big, in fact, that "small" vortices inside of it are often twice as wide as the largest hurricanes on Earth.
Headline #3: UFO Expert Accuses Co-Author of ‘Deceiving' Him With Account of Sighting.
Synopsis: A UFO expert has become embroiled in a bitter feud with his co-author and one-time friend after accusing him of ‘deceiving' him with his ‘false' account of the infamous Rendlesham Forest incident. Peter Robbins and Larry Warren co-authored ‘Left at East Gate: A First-Hand Account of the Bentwater-Woodbridge UFO Incident, Its Cover-Up, and Investigation' 30 years ago, but are now at loggerheads. United States researcher Robbins sparked the row when he accused Warren, a former member of the U.S. Air Force Security Police who now lives in Liverpool, of ‘deceiving' him during a radio interview. Warren, in turn, blasted Nick Pope, former head of the British government's ‘UFO Desk', for siding with Robbins. He hit back Nick Pope on Facebook for branding him a liar in an online rant.
Headline #4: Close Encounter of The Manitoba Kind Part II
Synopsis: New Mexico may have its Roswell, Britain has its Rendlesham Forest, Nova Scotia has its Shag Harbour, but Manitoba also has a claim to stake when it comes to one of the most notable unidentified flying object sightings around the world. An amateur prospector saw something at a remote spot in this provincial park that changed his life and the lives of his family members, and not always for the better. No one knows for sure what Stefan Michalak saw while he was looking for signs of gold and silver in the rocks in the Precambrian shield, but numerous military and scientific experts went to the site, tested the area,</t>
  </si>
  <si>
    <t>7FYWplEAn6o</t>
  </si>
  <si>
    <t>https://youtu.be/zLg4Br7j36Q</t>
  </si>
  <si>
    <t>UFO Headline News Tuesday May 30th, 2017</t>
  </si>
  <si>
    <t>Source:
https://inceptionradionetwork.com/ufo-headline-news-05-30-17/
Here is the UFO Headline News for Tuesday May 30th, 2017
Headline #1: Moon and Regulus on May 30th
Synopsis: Tonight – May 30, 2017 – the waxing crescent moon is approaching the star Regulus, the brightest star in the constellation Leo the Lion. Although our sky chart at the top if this post is specifically designed for mid-northern latitudes in North America, nearly everyone worldwide can use the moon to find the star Regulus tonight. Just look for the moon in the evening sky. The bright star nearby will be Regulus.
Headline #2: Weekend Auroras At The South Pole
Synopsis: On Saturday, May 27, 2017, a coronal mass ejection or CME arrived at Earth from the sun, sparking a strong G3-class geomagnetic storm that peaked on May 28. According to spaceweather.com, auroras were sighted in more than 20 U.S. states (and no doubt at similar latitudes in the Northern Hemisphere). But they also occurred over the less populous South Hemisphere, and over Earth’s South Pole.
Headline #3: NASA To Make Announcement About First Mission To Touch Sun
Synopsis: NASA will make an announcement about the agency’s first mission to fly directly into our sun’s atmosphere during an event at 11 a.m. EDT Wednesday, May 31, from the University of Chicago’s William Eckhardt Research Center Auditorium. The event will air live on NASA Television and the agency’s website. The mission, Solar Probe Plus, is scheduled to launch in the summer of 2018. Placed in orbit within four million miles of the sun’s surface, and facing heat and radiation unlike any spacecraft in history, the spacecraft will explore the sun’s outer atmosphere and make critical observations that will answer decades-old questions about the physics of how stars work. The resulting data will improve forecasts of major space weather events that impact life on Earth, as well as satellites and astronauts in space.
Headline #4: NASA To Air Launch of Next International Space Station Resupply Mission
Synopsis: NASA commercial cargo provider SpaceX is targeting its eleventh commercial resupply services mission to the International Space Station for 5:55 p.m. EDT Thursday, June 1. Launch coverage will begin on NASA Television and the agency’s website at 5:15 p.m., followed by the post-launch news conference at 7:30 p.m. The SpaceX Dragon spacecraft will liftoff on the company's Falcon 9 rocket from Launch Complex 39A at NASA’s Kennedy Space Center in Florida, carrying almost 6,000 pounds of science research, crew supplies and hardware to the orbiting laboratory in support of Expedition 52 and 53 crew members. The unpressurized trunk of the spacecraft also will transport</t>
  </si>
  <si>
    <t>zLg4Br7j36Q</t>
  </si>
  <si>
    <t>2017 05 30</t>
  </si>
  <si>
    <t>https://youtu.be/TevJfBqYdCE</t>
  </si>
  <si>
    <t>UFO Headline News Monday May 29th, 2017</t>
  </si>
  <si>
    <t>Source:
https://inceptionradionetwork.com/ufo-headline-news-05-29-17/
Here is the UFO Headline News for Monday May 29th, 2017
Headline #1: How To See The Legendary Green Flash
Synopsis: You can see green flashes with the eye, when sky conditions are just right, if you are looking toward a very clear and very distant horizon. That’s why those who see green flashes most often see them over a sea horizon. You also must be looking just at sunset, at the last moment before the sun disappears below the horizon. And you have to be careful not to look too soon. Wait until just the thinnest rim of the sun appears above the horizon. If you look too soon, the light of the sunset will dazzle (or damage) your eyes, and you’ll miss your green flash chance that day.
Headline #2: Two Big Asteroids To Pass Safely
Synopsis: A pair of space rocks, each with a size of about a third of a mile (half a kilometer), will safely pass by Earth, the first on Monday, May 29, 2017 and the second on June 1. Although both asteroids will pass at very safe distances, they will offer good opportunities for astronomers to study these space rocks by using radar. Good news is one of the asteroids has been visible already through medium-sized telescopes, as the space rock has crossed in front of the stars. In this post, we provide charts for observers suitable for Saturday night, May 27.
Headline #3: SpaceX Test of Falcon 9 Rocket Sparks Brush Fire in Merritt Island
Synopsis:Testing ahead of a launch of SpaceX’s Falcon 9 rocket caused a small brush fire Sunday in Merritt Island, officials said.  Officials were conducting a static fire test ahead of a mission to the International Space Station when the fire broke out, according to fire officials with the U.S. Fish and Wildlife Service. Crews sent out a helicopter to drop water on the blaze.
Headline #4: Lunar Reconnaissance Orbiter Hit By Meteoroid
Synopsis: Impact strikes are a rare but dangerous threat to spacecraft. The highest threat is for spacecraft in near-Earth orbit, where decades of satellite debris have accumulated. Given the tremendous speeds of orbiting spacecraft, even a fleck of paint can pose a threat. Beyond Earth orbit the threat is less, but it isn't zero, as demonstrated by a rare impact with the Lunar Reconnaissance Orbiter (LRO) currently orbiting the Moon.
Headline #5: Inflatable Space Habitat Passes First Hurdle, Now Onto Radiation Testing
Synopsis: It has now been a year since NASA successfully expanded a habitat attached to the International Space Station, the experimental Bigelow Expandable Activity Module. Initial tests on the module suggest that expandable habitats may play an important role as NASA considers how best to expand human activity into deep space.
Headline #6: In Search of Bendigo's Missing UFO</t>
  </si>
  <si>
    <t>TevJfBqYdCE</t>
  </si>
  <si>
    <t>2017 05 28</t>
  </si>
  <si>
    <t>https://youtu.be/bv8_akUzP4Q</t>
  </si>
  <si>
    <t>UFO Headline News Weekend Edition for May 27th &amp; 28th 2017</t>
  </si>
  <si>
    <t>Source:
https://inceptionradionetwork.com/ufo-headline-news-weekend-05-27-17/
Here is the UFO Headline News Weekend Edition for May 27th &amp; 28th 2017
Headline #1: Best Time To See Saturn Is Near!
Synopsis: May 27, 2017 – or any night for the next several months, watch for the ringed planet Saturn. You’ll find it near the bright star Antares, Heart of the Scorpion in the constellation Scorpius. Both Saturn and Antares rising into the eastern half of the sky (southeast as viewed from the Northern Hemisphere) by early-to-mid evening in late May 2017.
Headline #2: Alien Spaceship Crashed In Antarctica–UFO Hunter Has Proof–But Do YOU Believe Him?
Synopsis: A Russian conspiracy theorist claims images show the wreckage of a huge alien spaceship which crash-landed in Antarctica millions of years ago. Valentin Degteryov posted images of the UFO, which he claims has gone undiscovered because it is covered with snow, after spotting the dark shape on Google Earth. The UFO hunter, from Nizhny Tagil in Western Russia, says the object is 1,900-feet long. He believes the wreckage has only become visible now because of ice melting on the earth’s most southerly continent.
Headline #3: Fluctuating Space-Time Helps Solve Mystery: Why The Universe Is Expanding At Accelerating Pace
Synopsis: What causes the accelerating expansion of our universe is one of science's greatest mysteries. Now, physicists say they might have found a way to explain this puzzling phenomenon. Nearly two decades ago, in 1998, two separate teams of astronomers discovered that the universe is expanding at an ever-increasing rate. This suggests that space is filled with dark energy that pushes matter away. The expansion of the universe is thought to have been accelerating ever since the universe entered its dark energy-dominated era around five billion years ago.
Headline #4: Scientists Want To Understand The Language of Dolphins By 2021
Synopsis: We live on a planet where it’s often difficult to engage in meaningful, intelligent conversations with our fellow humans. But what if interspecies communication with non-human creatures could occur ― specifically, between people and dolphins? Bloomberg reports that a Swedish language technology company called Gavagai AB is teaming up with researchers at the KTH Royal Institute of Technology in Stockholm. Using artificial intelligence language analysis software, the plan is to create an actual dolphin-language dictionary.
Headline #5: Canada Unveils ‘Dinosaur Mummy' Found With Skin And Gut Contents Intact
Synopsis: After more than 110 million years encased in stone, an impeccably preserved, dragon-like dinosaur has been unveiled by paleontologists in Canada and it’s unlike anything they’ve seen before. The remains of an armor-plated nodosaur, a 3,000-pound plant-eating horned creature,</t>
  </si>
  <si>
    <t>bv8_akUzP4Q</t>
  </si>
  <si>
    <t>2017 05 27</t>
  </si>
  <si>
    <t>https://youtu.be/csmDaButvpU</t>
  </si>
  <si>
    <t>UFO Headline News Friday May 26th, 2017</t>
  </si>
  <si>
    <t>Source:
https://inceptionradionetwork.com/ufo-headline-news-05-26-2017/
Here is the UFO Headline News for Friday May 26th, 2017
Headline #1: Will You See The Young Moon And Mars?
Synopsis: Tonight – May 26, 2017 – will you be able to catch the young crescent moon and the red planet Mars low in the west after sunset? And will Muslim moon spotters in the Americas see this moon, which marks the beginning of Ramadan? Those in the Americas have a better chance of seeing this young moon on May 26th than those in the Middle East, or Europe, or Africa.
Headline #2: History Channel Orders UFO Drama From Robert Zemeckis Straight To Series
Synopsis: History has ordered a 10-episode scripted drama from executive producer Robert Zemeckis straight to series, Variety has learned. Currently titled “Blue Book,” the series chronicles the real top secret United States Air Force-sponsored investigations into UFO-related phenomena in the 1950s and ’60s known as Project Blue Book. It will focus on college professor Dr. J. Allen Hynek, who is recruited by the military to spearhead the project.
Headline #3: Ohio State Scientists First To Find ‘Failed' Supernova
Synopsis: A massive fail some 22 million light-years away signaled a tremendous discovery for a few Ohio State University astronomers. In the astronomical community, the fate of a dying star is pretty much set in stone. They explode in a supernova — the largest explosion in space — before collapsing into a black hole. But a new observation announced in a study on Thursday has upended that thinking.
Headline #4: The "Wow!" Signal
Synopsis: The Wow! signal was a strong narrowband radio signal received on August 15, 1977, by Ohio State University‘s Big Ear radio telescope in the United States, while the telescope was being used to support the search for extraterrestrial intelligence project. The signal appeared to come from the constellation Sagittarius and bore the expected hallmarks of extraterrestrial origin. Astronomer Jerry R. Ehman discovered the anomaly a few days later, while reviewing the recorded data. He was so impressed by the result that he circled the reading on the computer printout and wrote the comment Wow! on its side, leading to the event's widely used name. The entire signal sequence lasted for the full 72-second window that Big Ear was able to observe it, but has not been detected since, despite several subsequent attempts by Ehman and others. Though none of the many hypotheses advanced to date adequately ...</t>
  </si>
  <si>
    <t>csmDaButvpU</t>
  </si>
  <si>
    <t>2017 05 26</t>
  </si>
  <si>
    <t>https://youtu.be/Qszg1wjtRZg</t>
  </si>
  <si>
    <t>Micheal Cremo  Forbidden Archeology &amp; Human Devolution</t>
  </si>
  <si>
    <t>FORBIDDEN ARCHEOLOGY &amp; HUMAN DEVOLUTION
We have been deceived!
Forbidden Archeology documented a massive amount of evidence showing that humans have existed on earth for hundreds of millions of years. Such anomalous evidence, contradicting Darwinian evolution, catalyzed a global inquiry, "If we did not evolve from apes, then where did we come from?" Human Devolution is author Michael A. Cremo's definitive answer to this question.
"We did not evolve up from matter; instead we devolved, or came down, from the realm of pure consciousness, spirit," says Cremo. He bases his response on modern science and the world's great wisdom traditions, including the Vedic philosophy of ancient India. Cremo proposes that before we ask the question, "Where did human beings come from? we should first contemplate, "What is a human being?" Cremo asserts that humans are a combination of matter, mind, and consciousness (or spirit).
==========================
MICHAEL CREMO
Michael Cremo is a member of the History of Science Society, the World Archeological Congress, the Philosophy of Science Association, the European Association of Archaeologists and a research associate in history and philosophy of science for the Bhaktivedanta Institute. After receiving a scholarship to study International Affairs at George Washington University, Michael began to study the ancient histories of India known as the Vedas. In this way, he has broadened his academic knowledge with spirituality from the Eastern tradition.
Michael is on the cutting edge of science and culture issues. In the course of a few months time he might be found on pilgrimage to sacred sites in India, appearing on a national television show in the United States or another country, lecturing at a mainstream science conference, or speaking to an alternative science gathering. As he crosses disciplinary and cultural boundaries, he presents to his various audiences a compelling case for negotiating a new consensus on the nature of reality.
==========================
Download the Podcast:
*****
Join forces with IRN and dig deeper.
https://irn.bz/InsiderClub</t>
  </si>
  <si>
    <t>Qszg1wjtRZg</t>
  </si>
  <si>
    <t>https://youtu.be/7m-EOprM7F0</t>
  </si>
  <si>
    <t>UFO Headline News Thursday May 25th, 2017</t>
  </si>
  <si>
    <t>Source: https://inceptionradionetwork.com/ufo-headline-news-05-25-17
Here is the UFO Headline News for Thursday May 25th, 2017
Headline #1: Why You Won't See The New Supermoon
Synopsis: The new moon of May 25, 2017 is a supermoon. In fact, it’s 2017’s closest and largest supermoon. This is the first time since 2009 that a new moon (not a full moon) is the closest and largest moon of the year. And, paradoxically, we can’t see this very large moon, although Earth’s oceans will feel it. What’s a supermoon? Check out the timing of the events.
Headline #2: Is Star's Mysterious Flickering Sign of An Alien Megastructure?
Synopsis: Are there civilizations in the universe's faraway corners that have built megastructures around their stars to harness energy? Interest in the so-called alien megastructures is rising again, thanks to some highly unusual behavior by Boyajian's star, about 1,300 light-years away.
Headline #3: British Government Will Release it's Secret UFO Files
Synopsis: 50 years of collected UFO data and activity held by the British Ministry of Defence (MoD) is being published after the June election next month. The secret dossier will reveal 18 documents held back after the information needed to be re-examined by the MoD. Withholding this classified information has re-ignited claims of a government cover-up of possible alien sightings.
Headline #4: UFOs Over Lake Ontario? We Have The Answer
Synopsis: Were the lights that appeared over Lake Ontario Tuesday night a close encounter? The answer is more mundane. What caused the sky to light up over Lake Ontario was flare training by the 424 Transport and Rescue Squadron of the Royal Canadian Air Force that is based in Trenton, about 60 miles north of Rochester.
Headline #5: UFO Sighting in Stutensee, Baden-Wurttemberg, Germany
Synopsis: We were on the way to a SportEvent (we live in Stuttgart) we drove by carand on the way from Friedrichstal to Blankenloch, we saw an object which did not move–it just hovered in the air–the object was quite black and approximately as large as a plane but shaped like a cigarette.
Headline #6: UFO Sighting in Kennewick, Washington
Synopsis: In 1956 while living in Kennewick, Washington, the population noticed an object over the highest point between McNary Dam on the Columbia River and the Hanford Nuclear Reservation–my father worked there for twenty-three years; the media reported the object as a "weather balloon"–my dad had other ideas having observed "foo fighters" while serving in the Navy.
Send Us a UFO News Tip!
Know of a possible UFO News story in your area, or have amazing photos and videos to share? Submit your tips to IRN! It’s easy… Simply send us an email to uhn@inceptionradionetwork.com or call (888) 919-2355 (B-E-L-L).</t>
  </si>
  <si>
    <t>7m-EOprM7F0</t>
  </si>
  <si>
    <t>2017 05 25</t>
  </si>
  <si>
    <t>https://youtu.be/t1hoI8JmFys</t>
  </si>
  <si>
    <t>UFO Headline News May 24th, 2017</t>
  </si>
  <si>
    <t>Download the Podcast:
https://inceptionradionetwork.com/ufo-headline-news-05-24-17/
Here is the UFO Headline News for May 24th, 2017
Headline #1: Deneb, Tail of Cygnus The Swan
Synopsis: Tonight, look for Deneb, the brightest star in the constellation Cygnus the Swan. The night sky chart at the top of this post presents the view toward the northeast in mid-to-late evening during the month of May. It’s the view from mid-northern latitudes. It’s by looking in this direction that you can get a good look at the bright star Deneb, which should be visible even in tonight’s moon-drenched skies. This star is part of not one but two striking star patterns. And it’s one of the most distant stars we can see with the eye alone, well over 1,000 light-years away.
Headline #2: Short Spacewalk Complete After Successful Installation Work
Synopsis: Expedition 51 Commander Peggy Whitson and Flight Engineer Jack Fischer of NASA concluded their spacewalk at 10:06 p.m. EDT. During the spacewalk, which lasted two hours and 46 minutes, the two astronauts successfully replaced a computer relay box, and installed a pair of antennas on station to enhance wireless communication for future spacewalks.
Headline #3: UFO Sighting in Nottingham, Maryland
Synopsis: One night I was sitting inside watching TV when my father came in from taking the trash down to the curb–he was very excited, saying I  "had to come outside and see something" but when I asked him what it was he just said "I  don't know!" so I went outside and found several of our neighbors standing in the street, pointing to the sky–I looked up and saw four or five huge oval/disc-shaped objects silently hovering in the sky above the power lines.
Headline #4: UFO Sighting in New York, New York
Synopsis: Formation of golden lights observed over Lake Ontario; the lights were in ‘v'-shaped pattern according to the other witnesses but when I observed them the pattern seemed more random; the oddest part is that they all disappeared ‘instantly'.
Headline #5: Close Encounter of The Manitoba Kind
Synopsis: Whiteshell Provincial Park — The truth is out there, but so still are the answers. New Mexico may have its Roswell, Britain has its Rendlesham Forest, Nova Scotia has its Shag Harbour, but Manitoba also has a claim to stake when it comes to one of the most notable unidentified flying object sightings around the world. Fifty years ago, an amateur prospector saw something at a remote spot in this provincial park that changed his life and the lives of his family members, and not always for the better.
Send Us a UFO News Tip!
Know of a possible UFO News story in your area, or have amazing photos and videos to share? Submit your tips to IRN! It’s easy… Simply send us an email to uhn@inceptionradionetwork.com or call (888) 919-2355 (B-E-L-L).</t>
  </si>
  <si>
    <t>t1hoI8JmFys</t>
  </si>
  <si>
    <t>2017 05 24</t>
  </si>
  <si>
    <t>https://youtu.be/7-3FVYJzibU</t>
  </si>
  <si>
    <t>UFO Headline News Tuesday May 23rd, 2017</t>
  </si>
  <si>
    <t>Source:
https://www.spreaker.com/user/inceptionradionetwork/ufo-headline-news-tuesday-may-23rd-2017
Here is the UFO Headline News for Tuesday May 23rd, 2017
Headline #1: Will You See The Moon And Mercury?
Synopsis: Before dawn this month of May look very low in the east – very shortly before sunrise – for the extremely thin waning crescent moon and elusive planet Mercury. Will they be as close together as the 2016 photo of the moon and Mercury shown at the top of this post? No. The moon will sweep 1.6 degrees south of Mercury this month; that’s about three moon diameters. Still, if you manage to catch them, they will be beautiful in the dawn light.
Headline #2: Which Moon Phase Is Best For Stargazing?
Synopsis: And the answer is … it depends on what you want to do. Some people enjoy watching the moon itself, as it waxes and wanes in our sky. Some enjoy the fact that the moon appears near bright stars and planets at certain times of the month. For instance, over the past several mornings, we’ve seen the moon slipping down toward the sunrise, edging toward the next new moon on May 25, passing the planets Venus and Mercury in turn. 
Headline #3: NASA Plans Emergency Space Walk On International Space Station
Synopsis: Cape Canaveral, Fla (Reuters) – A pair of astronauts will venture outside the International Space Station as early as Tuesday for an emergency space walk to replace a failed computer, one of two that control major U.S. systems aboard the orbiting outpost, NASA said on Sunday.
Headline #4: New Telescope Has Already Found Three Rare Mystery Signals
Synopsis: The Australian Square Kilometre Array Pathfinder is already making tremendous leaps forward. Within four days of being switched on, the radio telescope array detected its first fast radio burst, or FRB.
Headline #5: Weird Energy Beam Seems to Travel Five Times The Speed of Light
Synopsis: Please welcome to the stage a master illusionist. An energy beam that stabs out of galaxy M87 like a toothpick in a cocktail olive is pulling off the ultimate magic trick: seeming to move faster than the speed of light. Almost five times faster, in fact, as measured by the Hubble Space Telescope. This feat was first observed in 1995 in galaxy M87,  and has been seen in many other galaxies since. It might have you questioning your entire reality. Nothing can break the cosmic speed limit, right? You can’t just flaunt the laws of physics… can you?
Headline #6: Porter Probes Public Funding For UFO Group
Synopsis: A group of UFO enthusiasts has come crashing to Earth with a federal minister ordering an urgent probe into their taxpayer funding. The Tuggerah Lakes UFO Group on the NSW Central Coast has pock...</t>
  </si>
  <si>
    <t>7-3FVYJzibU</t>
  </si>
  <si>
    <t>2017 05 23</t>
  </si>
  <si>
    <t>https://youtu.be/-yJEg56aDMg</t>
  </si>
  <si>
    <t>UFO Headline News Monday May 22nd, 2017</t>
  </si>
  <si>
    <t>Source:
https://www.spreaker.com/user/inceptionradionetwork/ufo-headline-news-monday-may-22nd-2017
Here is the UFO Headline News for Monday May 22nd, 2017
Headline #1: See The Crescent Moon and Venus Shine Together Before Dawn
Synopsis: Should your local weather forecast suggest that mornings will be fair and clear, it will be well worth setting your alarm clock to awaken you about an hour before sunrise. If you head outside at that early hour — and if you have a clear and unobstructed view toward the east — you will be treated to a lovely pairing of the two brightest objects in the night sky: the moon and Venus.
Headline #2: That Weird Alien Megastructure Is At It Again And Astronomers Are Scrambling To Take Measurements
Synopsis: In late 2015, astronomers noticed something absurd happening around a distant star. Something massive seemed to be blocking as much as 20 percent of the star’s light. That’s way too much to be a planet. It might be comets, or maybe an alien-made Dyson swarm. The problem is that none of the hypotheses that scientists have come up with (including the one about aliens) really fits with the data. That leads them to think that some as-yet-undiscovered phenomena is happening around this star.
Headline #3: Anonymous Donor Saves Shag Harbour UFO 50th Anniversary Event
Synopsis: Earlier this week, a newspaper in Shelburne County, Nova Scotia reported that an event planned to celebrate the 50th anniversary of one of Canada’s most famous UFO incidents was in jeopardy due to funding. The event is being organized by the Shag Harbour UFO Incident Society (SHUFOIS), who had hoped to secure a grant offered by Canada’s Department of Communities, Culture &amp; Heritage. Unfortunately, they were not approved for the grant, putting the event’s future in question. However, according to SHUFOIS, an anonymous donor has come forward to fund the event, and all the festivities are now back on.
Headline #4: CNY UFO Researcher And Writer Crunches Data, Has New Discoveries on (Possible) Visits
Synopsis: We’ve all gazed into the sky to look at the moon, maybe a shooting star, and possibly something we couldn’t quite explain. Cheryl Costa has been following U-F-O sightings for years and writes a column for the New Times and a blog.  In 2015 She and her wife Linda Miller Costa cast an eye on actual reports.“We figured let’s crunch the data for New York and it suddenly started revealing patterns that none of the UFO researchers in New York had ever seen before.”
Headline #5: UFO Sighting in Attleboro, Massachusetts
Synopsis: We were taking a late-night walk and I happened to look up and see Mars, bigger than I had ever seen before; I was just pointing it out to my boyfriend when I realized it was moving, albeit very slowly; at first I thought it was a plane but it was far too low in the sky to be moving as slowly as it was,</t>
  </si>
  <si>
    <t>-yJEg56aDMg</t>
  </si>
  <si>
    <t>2017 05 20</t>
  </si>
  <si>
    <t>https://youtu.be/t7zedhACSMM</t>
  </si>
  <si>
    <t>UFO Headline News Friday May 19th, 2017</t>
  </si>
  <si>
    <t>Source:
https://www.spreaker.com/user/inceptionradionetwork/ufo-headline-news-friday-may-19th-2017
Here is the UFO Headline News for Friday May 19th, 2017
Headline #1: Look For The Beautiful Northern Crown
Synopsis:Tonight, look for a constellation that’s easy to see on the sky’s dome, if your sky is dark enough. Corona Borealis – aka the Northern Crown – is exciting to find. It’s an almost-perfect semi-circle of stars. You’ll find this beautiful pattern in the evening sky from now until October. The constellation Corona Borealis is located more or less along a line between two bright stars, Arcturus in the constellation Bootes the Herdsman and Vega in the constellation Lyra the Harp.
Headline #2: NASA Just Discovered A Bizarre ‘Bubble' Around Earth And Humans Accidentally Created It
Synopsis: Most of the time, NASA spends its days searching for and studying things in space that resulted from natural phenomena — like creepy valleys on Mars and vast oceans on Europa — but its newest discovery is quite different. In a new paper published in Space Science Reviews, researchers reveal the existence of a man-made “bubble” created by a specific type of radio communication technology. However, unlike most of the things humans have accidentally created on Earth, this peculiar shield could actually prove to be beneficial, as long as we know how to control it.
Headline #3: DoJ Responds To FOIA Appeal, Directs FBI: ‘Search Further For Lash Files'
Synopsis: Readers will recall Jack Brewer's posts on the Lash case summarized the 2015 story of a man found dead in a vehicle in the Los Angeles upscale community of Pacific Palisades. The bizarre saga involved a stash of millions of dollars in weapons and ammo, about a quarter of a million dollars in cash, and testimonies that the deceased had claimed to be an ET-human hybrid working with U.S. intelligence agencies, among other odd plot twists. The post went on to become his most viewed by far, and continues to consistently be among the most viewed per week in spite of having been posted two years ago.
Headline #4: Ronnie Wood Saw UFO On Holiday In Brazil 
Synopsis: Rolling Stone Ronnie Wood had a close encounter with a UFO ­ during a holiday in Brazil. The guitarist, 69, freaked out when the spaceship appeared and hovered over the sea shining strange lights, according to ex-wife Jo. The 62-year-old, who split from the rocker in 2008, said: “I was in Recife in Brazil with Ronnie and our kids. “Ronnie was out wandering around and he started shouting. ‘Jo, Jo, come here, come here, there’s something weird over by the sea’.
Headline #5:</t>
  </si>
  <si>
    <t>t7zedhACSMM</t>
  </si>
  <si>
    <t>2017 05 19</t>
  </si>
  <si>
    <t>https://youtu.be/jvl-7Ip89Gg</t>
  </si>
  <si>
    <t>UFO Headline News Thursday May 18th, 2017</t>
  </si>
  <si>
    <t>Source:
https://www.spreaker.com/user/inceptionradionetwork/ufo-headline-news-thursday-may-18th-2017
Here is the UFO Headline News for Thursday May 18th, 2017
Find The Keystone in Hercules [earthsky.org]
Tonight, from mid-northern latitudes, you can easily find the brilliant star Vega in the eastern sky at dusk and nightfall. Vega acts as your guide star to the Keystone – a pattern of four stars in the constellation Hercules. Look for the Keystone asterism – star pattern – to the upper right of the brilliant blue-white star Vega. Hold your fist at an arm length. There is easily enough room between Vega and the Keystone for your fist to fit beneath the two.
Mars Rover Reaches Site That Scientists Still Can't Explain [bgrnews.com]
When new discoveries on Mars are made you typically see the name “Curiosity” associated with them, but NASA has another rover cruising around the martian surface, and it just arrived at one of the most confusing places on the planet. The pint-sized rover is now investigating “Perseverance Valley” — a massive gash in the martian surface that researchers still can’t fully explain.
Has The Mystery Behind Croydon's "UFOs" Been Solved? [croydonadvertiser.co.uk]
The mystery surrounding a set of lights circling in the sky above Croydon may have been solved. For the past two evenings– Monday May 15th and Tuesday May 16th–four bright lights have baffled onlookers as they lit up the night sky, leading to some not too serious speculation that UFOs were paying the borough a visit. No planes or helicopters were seen or heard, and the spots of light were thought to be too close together to be drones.
No Love For Shag Harbour UFO: 50th Anniversary Event Funds Denied [thecoastguard.ca]
Shag Harbour, Nova Scotia – Along with the lingering mystery of the October 1967 Shag Harbour UFO incident comes the question of how to mark the 50th anniversary when you’ve been denied major funding for what had been big plans. Plans to hold a major event to mark the 50th anniversary of the UFO incident took a nose dive recently when a bid for funding was rejected. The Shag Harbour Incident Society was counting on $20,000 Canada 150 cash to celebrate the half-century since the Shag Harbour Incident.
UFO Sighting in Kings Bay, Georgia [ufostalker.com]
I was in the Navy in 1980–Kings Bay Georgia Naval Submarine Base–me and 3 guys were outside of the Base at Crooked River State Park which is right next to the Base; it was a night dark outside and we were standing around and I said "O look at that star and we all seen it…then I realize that this is not a star…no more than 5 seconds goes by and this orb of light moves and is right over the top of us…now everyone is like "O ****!" and immediately we all said "That's not a star!"
UFO Sighting in Helenwood, Tennessee [ufostalker.com]
I was looking around my trees and I saw a bright flash, just hovering there in the air between trees and cloud level; I saw what I though...</t>
  </si>
  <si>
    <t>jvl-7Ip89Gg</t>
  </si>
  <si>
    <t>https://youtu.be/mH9NINej9-U</t>
  </si>
  <si>
    <t>UFO Headline News Wednesday May 17th, 2017</t>
  </si>
  <si>
    <t>Source:
https://www.spreaker.com/user/inceptionradionetwork/ufo-headline-news-wednesday-may-17th-201
Here is the UFO Headline News for Wednesday May 17th, 2017
Find The Omega Centauri Star Cluster [earthsky.org]Tonight – or any night in the coming weeks – let the sparkling blue-white star Spica and the very bright planet Jupiter act as your guide to the Omega Centauri globular star cluster. You can see this cluster with the unaided eye, if your sky is dark enough. Omega Centauri looks like a fairly faint (and possibly fuzzy) star. It’s a beautiful and very special star cluster. In any year, Spica can help you find it, and, in 2017, Jupiter is also a wonderful guide.
SpaceX Falcon 9 Rocket Sends Inmarsat Telecom Satellite To High-Flying Orbit [geekwire.com]
SpaceX’s Falcon 9 rocket on Monday launched the Inmarsat-5 F4 telecommunications satellite to a geostationary transfer orbit ranging beyond 22,000 miles in height – so high that there was no chance to bring the first-stage booster back for a landing. The rocket lifted off from Launch Complex 39A at NASA’s Kennedy Space Center at the beginning of the launch window, at 7:21 p.m. ET (4:21 p.m. PT).
UFO Sighting in Metaghan, Nova Scotia, Canada [ufostalker.com]
I was driving towards Yarmouth from Church Point yesterday evening when I spotted one dumbbell/cigar shaped object hovering in the southern sky; at first I thought it could be a plane–the sun was setting, and it would make sense that it could reflect that strongly–but then I noticed there was no emission…Zero…coming from the craft.
UFO Sighting in Bradenton, Florida [ufostalker.com]
Gulf coast off Bradenton Florida, 1971; I was out in the gulf swimming, about 100 yards from the shore–the tree line was right on the beach, the beach wasn't wide there–clear sunny day, flat water, not many people around; I looked back to the shore and saw three gold balls in the sky over the treeline–no real idea of their size, but they weren't tiny at all.
High Frequency Active Auroral Research Program-‘H.A.A.R.P.' [en.wikipedia.org]
The High Frequency Active Auroral Research Program (HAARP) was an ionospheric research program jointly funded by the U.S. Air Force, the U.S. Navy, the University of Alaska Fairbanks, and the Defense Advanced Research Projects Agency (DARPA), designed and built by BAE Advanced Technologies (BAEAT). Its purpose was to analyze the ionosphere and investigate the potential for developing ionospheric enhancement technology for radio communications and surveillance. The HAARP program operated a major sub-arctic facility, named the HAARP Research Station, on an Air Force-owned site near Gakona, Alaska.
Earth's Artificial Ring: Project West Ford–1963 [damninteresting.com]
At the height of the Cold War in the late 1950s, all international communications were either sent through undersea cables or bounced off of the natural ionosphere. The United States military was concerned that the Soviets (or other “Hostile Actors”) might cut those cables, forcing the unpredictable ionosphere to be the only means of communication with overseas forces.</t>
  </si>
  <si>
    <t>mH9NINej9-U</t>
  </si>
  <si>
    <t>2017 05 06</t>
  </si>
  <si>
    <t>https://youtu.be/ndm-Hg8nIsU</t>
  </si>
  <si>
    <t>John Edmonds   The Man Who Slays Aliens on StarDust Ranch with a Katana Sword</t>
  </si>
  <si>
    <t>Supernatural Girlz host Patricia Baker &amp; co-host PK invites John Edmonds to share the story of his fight to save himself, his wife and his rescued animals from invading extraterrestrials on StarDust Ranch - an epic battle with far-reaching implications for humankind.
When John and his bride, Joyce exhaust their savings to escape to the Arizona desert from the Midwest, they only know that StarDust Ranch is the perfect place to start a family and for John to recover from the rare genetic illness that has plagued him. It seems a serene way of life to the couple, and they soon offer refuge to a host of abandoned animals that include dogs, horses, and birds.
Little did they know that the aliens had already laid claim to their dream property. The aliens come at them in the night, leaving behind iron hot brandings, with unpleasant memories of abductions and physical violations.
They are not of this world and they don't plan on leaving.
~~~~~~~~~~~~~~
JOHN EDMONDS' BIO:
John Edmonds is professional counselor and therapist with more then 25 years of professional practice working with many different populations including family counseling, addiction counseling, crisis , the severely mentally ill, forensic populations, and PTSD counseling to deal with Trauma, abduction, and PTSD.
John is the owner of StarDust Ranch home of Hopeful Hooves an equine rescue facility for abandoned, starving, or severely abused horses.
~~~~~~~~~~~~~~
Where is StarDust Ranch and Why is it So Unique?
StarDust Ranch is located in Rainbow Valley Arizona, 35 miles south and west of Phoenix Arizona. For the last 19 years StarDust Ranch has been the location of many strange UFO and ET encounters.
Such events include many close encounters of the third kind with flying saucers, Black Triangles, Grey Alien beings. Video, Photos, alien artifacts, and blood and tissue samples have been collected and analyzed over a number of years as physical proof of the events as they occurred
~~~~~~~~~~~~~~
DOWNLOAD THE PODCAST - https://inceptionradionetwork.com/john-edmonds-stardust-ranch/
*****
Join forces with IRN and dig deeper.
https://irn.bz/InsiderClub</t>
  </si>
  <si>
    <t>ndm-Hg8nIsU</t>
  </si>
  <si>
    <t>2017 05 02</t>
  </si>
  <si>
    <t>https://youtu.be/5mk3ffOgTnI</t>
  </si>
  <si>
    <t>Waking up with IRN!</t>
  </si>
  <si>
    <t>Waking up with IRN: "Voice of the Fringe Majority"
Enjoy a cup of Joe early in the morning with the sounds of IRN... 
___________________________
Join forces with IRN and dig deeper.
https://irn.bz/InsiderClub</t>
  </si>
  <si>
    <t>5mk3ffOgTnI</t>
  </si>
  <si>
    <t>https://youtu.be/Ooc0IkB3jgI</t>
  </si>
  <si>
    <t>Keep your eye on IRN!</t>
  </si>
  <si>
    <t>Keep your eye on IRN! --- "Voice of the Fringe Majority"
___________________
Join forces with IRN and dig deeper.
https://irn.bz/InsiderClub</t>
  </si>
  <si>
    <t>Ooc0IkB3jgI</t>
  </si>
  <si>
    <t>2017 04 25</t>
  </si>
  <si>
    <t>https://youtu.be/TKhClnszxgM</t>
  </si>
  <si>
    <t xml:space="preserve">Dr. Irena Scott   What's the State of UFOs Today </t>
  </si>
  <si>
    <t>What's the State of UFOs Today After 70 Years of Lies, Misinformation, and Government Cover-Up?
Sunday, April 23rd, 2017, MJ of Pang Radio along with co-host and retired police officer Ken Storch invites UFOs Today author Dr. Irena Scott to share what she believes were the pivotal moments and key players behind the booming rise of the UFO phenomenon. 
Dr. Scott's book UFOs Today: 70 Years of Lies, Misinformation, and Government Cover-Up, covers never-before-published first-hand interviews along with a historical record of the reasoning and opinions of those making an initial impact in this field.
~~~~~~~~~~~~~
DR. IRENA SCOTT'S BIO:
Dr. Irena Scott received her PhD from the University of Missouri in physiology, did post-doctoral research at Cornell University, has been an Assistant Professor at St. Bonaventure University, and has done research and teaching at The Ohio State University, the University of Missouri, the University of Nevada, and at Battelle Memorial Institute. She worked for the Defence Intelligence Agency and the Aerospace Center in satellite photography,was a volunteer astronomer at the Ohio State University Radio Observatory, and has taken flying lessons.
Her publications include books, and works in scientific journals, magazines, newspapers, and she was a correspondent for Popular Mechanics magazine. She served on the MUFON Board of Directors (1993 to 2000), is a MUFON consultant in physiology and astronomy and a field investigator. She co-edited eight symposium proceedings, has been a State Section Director for Ohio MUFON, was a founding member of the Mid-Ohio Research Associates (MORA) and its journal editor, and has published UFO material in books and journals (including scientific journals).
~~~~~~~~~~~~~
DR. IRENA SCOTT'S BOOK:
UFOs TODAY -70 Years of Lies, Misinformation, and Government Cover-Up, presents UFO studies that colleagues and I have undertaken during our thirty years as field investigators. The material is generally presented in chronological order, beginning with information that the government had been investigating the phenomena prior to the Kenneth Arnold event in 1947. 
The work is new and different because it focuses upon the importance of government research into this subject, whereupon most such research has centered on the investigation of witnesses and of the sites of UFO sightings.
GET THE BOOK! - https://irn.bz/UFOsTodayBook
~~~~~~~~
DOWNLOAD THE PODCAST - https://irn.bz/irenascott
**************
Join forces with IRN and dig deeper.
https://irn.bz/InsiderClub</t>
  </si>
  <si>
    <t>TKhClnszxgM</t>
  </si>
  <si>
    <t>2017 04 24</t>
  </si>
  <si>
    <t>https://youtu.be/G4XGPZAacDM</t>
  </si>
  <si>
    <t>UFO &amp; Paranormal Talk Radio Mobile App (IRN)</t>
  </si>
  <si>
    <t>Inception Radio Network Mobile App:
iOS: http://irn.bz/ios | Android: http://irn.bz/android
Inception Radio Network is the "Voice of the Fringe Majority" with the most riveting live entertainment in UFO, Paranormal, Bigfoot, Conspiracy, and Metaphysics Talk Radio.
Listen to Inception Radio Network on the Go!
DOWNLOAD LINKS:
App Store:  http://irn.bz/ios
Google Play Store: http://irn.bz/android
*****
Join forces with IRN and dig deeper.
http://inceptionradionetwork.com/membership-account/membership-levels/</t>
  </si>
  <si>
    <t>G4XGPZAacDM</t>
  </si>
  <si>
    <t>2017 04 22</t>
  </si>
  <si>
    <t>https://youtu.be/wNlt9UPlaUM</t>
  </si>
  <si>
    <t xml:space="preserve">UFO or Alien Wormhole Portal Captured in Broad Daylight </t>
  </si>
  <si>
    <t>Is this a naturally occurring cloud formation or is this the making of a wormhole for the passage of UFOs and Aliens?
First-hand witness captures this strange cloud formation in the  skies above Caxias do Sul, Brazil. Dozens of bystanders were present to witness what appears be a UFO or portal formation in broad daylight. 
*****
Join forces with IRN and dig deeper.
http://inceptionradionetwork.com/membership-account/membership-levels/</t>
  </si>
  <si>
    <t>wNlt9UPlaUM</t>
  </si>
  <si>
    <t>2017 02 28</t>
  </si>
  <si>
    <t>https://youtu.be/u7-2fLqf6uY</t>
  </si>
  <si>
    <t>Paranormal Now Radio with Alan B. Smith Debut on IRN</t>
  </si>
  <si>
    <t>Paranormal Now Radio with Alan B. Smith debuts on IRN on Saturday, March 4th, 2017 at 11 pm ET.  Tune in and join the conversation in our chatroom http//irnchat.com
*****
Join forces with IRN and dig deeper.
http://inceptionradionetwork.com/membership-account/membership-levels/</t>
  </si>
  <si>
    <t>u7-2fLqf6uY</t>
  </si>
  <si>
    <t>2015 08 15</t>
  </si>
  <si>
    <t>https://youtu.be/ptawX2GTbIM</t>
  </si>
  <si>
    <t>C.M. Mayo &amp; Lon M. DuQuette - What is Ceremonial Magic  - Just Energy Radio</t>
  </si>
  <si>
    <t>The charismatic Dr. Rita Louise of Just Energy Radio solicits C.M. Mayo to reveal the secret life of historical political figure Francisco Madero. Later in the show, Dr. Rita provides refuge for Tony Topping to escape the clutches of the clandestine British mind control agency.
C.M. MAYO An award-winning literary journalist, novelist and noted literary translator C.M. Mayo has been living in and writing about Mexico for over 25 years. Her latest book, Metaphysical Odyssey into the Mexican Revolution: Francisco I. Madero and his Secret Book, Spiritist Manual…
LON MILO DUQUETTE
also known as Rabbi Lamed Ben Clifford, is an American writer, lecturer, musician, and occultist, best known as an author who applies humor in the field of Western Hermeticism. Born in Long Beach, California and raised in Columbus, Nebraska, he was an aspiring studio musician and recording artist in the 1970s, releasing two singles and an album, Charley D. and Milo, on the Epic Records label…
*****
Join forces with IRN and dig deeper.
http://inceptionradionetwork.com/membership-account/membership-levels/</t>
  </si>
  <si>
    <t>ptawX2GTbIM</t>
  </si>
  <si>
    <t>https://youtu.be/vrnAPA7gta8</t>
  </si>
  <si>
    <t>Kenneth Bauman - The National Beale Treasure - NightVision Radio</t>
  </si>
  <si>
    <t>Join the resolute seeker of truth, René Barnett of NightVision Radio solicits reseracher Kenneth A. Bauman to lead an expedition for the recovery of the National (Beale) Treasure…At Red Knee.
KENNETH A. BAUMAN
 comes to us with a background in law enforcement. From a twenty-two-year career that began in the United States Air Force as an explosive detector dog handler to retiring as a railroad detective, Kenneth has learned to investigate things and utilize his powers of observation that were strong as a boy. Those powers of observation have synthesized into National (Beale) Treasure…At Red Knee…
*****
Join forces with IRN and dig deeper.
http://inceptionradionetwork.com/membership-account/membership-levels/</t>
  </si>
  <si>
    <t>vrnAPA7gta8</t>
  </si>
  <si>
    <t>https://youtu.be/-K5a29J-BV8</t>
  </si>
  <si>
    <t>Michael Pipher - Rod Serling’s Twilight Zone - Heidi Hollis The Outlander</t>
  </si>
  <si>
    <t>The spirited and jocular Heidi Hollis of the Heidi Hollis – The Oulander looks for curator Michael Pipher to share a snapshot of Rod Serling’s genius behind the scenes.
MICHAEL PIPHER 
has been a volunteer at the Bundy Museum of History and Art in Binghamton N.Y. (Rod Serling’s hometown). His role as the volunteer curator of the Rod Serling Archive is to locate and secure new material for our Archive and Exhibit, catalog existing items, and to present several FREE programs each year. The programs are called “IN THE ZONE”, and each program has a specific theme. Their last In The Zone was “Rod Serling In Binghamton”, presented on June 28th, the 40th anniversary of his death. Other programs were Rod’s Time Travel Themes, his “War Themes” His Christmas
*****
Join forces with IRN and dig deeper.
http://inceptionradionetwork.com/membership-account/membership-levels/</t>
  </si>
  <si>
    <t>-K5a29J-BV8</t>
  </si>
  <si>
    <t>https://youtu.be/aKlGfTxMseA</t>
  </si>
  <si>
    <t>Lorien Fenton - UFO Psychoanalysis - Psychology's Outer Limits</t>
  </si>
  <si>
    <t>Professor Erick Williams of Psychology’s Outer Limits takes a journey through the mind of the though-provoking alien and mind control researcher Lorien Fenton.
LORIEN FENTON
 became actively involved in the San Francisco Bay Area UFO Community after almost dying from a mysterious form of Pneumonia during the H1N1 scare of Summer 2009. It was that near death experience which propelled her into doing the work she loves in a community that she has been passionate about her entire life. Currently, Lorien is the Marin/Sonoma MUFON Section Director, holding meeting in Petaluma, CA on the first Saturday of the month…
*****
Join forces with IRN and dig deeper.
http://inceptionradionetwork.com/membership-account/membership-levels/</t>
  </si>
  <si>
    <t>aKlGfTxMseA</t>
  </si>
  <si>
    <t>https://youtu.be/mphqu7mAI60</t>
  </si>
  <si>
    <t>Michelle Angel - The Future of Earth - TruthFunders Radio</t>
  </si>
  <si>
    <t>The adroit duo of TruthFunders Radio, Art Webb and Mark Schwartz invite author and visionary Michelle Angel to the show.
*****
Join forces with IRN and dig deeper.
http://inceptionradionetwork.com/membership-account/membership-levels/</t>
  </si>
  <si>
    <t>mphqu7mAI60</t>
  </si>
  <si>
    <t>https://youtu.be/8aFwOmL5G9k</t>
  </si>
  <si>
    <t>Dr. Heather Lynn - The Roots of God - EPIC Voyagers Radio</t>
  </si>
  <si>
    <t>Dr. Heather Lynn
EPIC Voyages Radio’s Aaron Judkins Searches the Root of ‘God’ from an Ancient Past by Digging into the Sumerian Controversy with Dr. Heather Lynn.
PIC Voyages Radio’s Aaron Judkins hopes to locate the origin of God by tracing back to the origin of ‘man’ with the assistance of Dr. Heather Lynn.
HEATHER LYNN
 PhD is a writer, researcher, speaker, and archaeologist with a Ph.D. in comparative religion. She is also president and founder of the Society for Truth in Archaeological Research, a member of the World Ar­chaeological Congress, and radio host on the Other World Radio Network. Her research topics include hidden history, mythology, esotericism, meta­physics, and the origin of consciousness.
*****
Join forces with IRN and dig deeper.
http://inceptionradionetwork.com/membership-account/membership-levels/</t>
  </si>
  <si>
    <t>8aFwOmL5G9k</t>
  </si>
  <si>
    <t>https://youtu.be/DHtuuzhRGLI</t>
  </si>
  <si>
    <t>Dr. William Tiller - Intention's Secret Power - Supernatural Girlz</t>
  </si>
  <si>
    <t>Join Supernatural Girlz host Patricia Baker &amp; co-host PK speak with Dr. William Tiller, an expert in the field of psychoenergetics.  Hear about how your intention takes a path of action and how you can increase the power of your own consciousness.  Exciting and groundbreaking!
DR. WILLIAM A. TILLER
 is a fellow to the American Academy for the Advancement of Science and Professor Emeritus at Stanford University’s Department of Materials Science. Dr. Tiller spent 34 years in academia after 9 years as an advisory physicist with the Westinghouse Research Laboratories. He has published over 250 conventional scientific papers, 3 books and several patents. In parallel, for over 30 years, he has been avocationally pursuing serious experimental and theoretical study of the field of psychoenergetics which will very likely become an integral part of “tomorrow’s” physics. In this new area, he has published an additional 100 scientific papers and four seminal books.
*****
Join forces with IRN and dig deeper.
http://inceptionradionetwork.com/membership-account/membership-levels/</t>
  </si>
  <si>
    <t>DHtuuzhRGLI</t>
  </si>
  <si>
    <t>2015 08 14</t>
  </si>
  <si>
    <t>https://youtu.be/ZlIqk1YIOuI</t>
  </si>
  <si>
    <t>Niara Isley - Alien Intruders - EPIC Voyagers Radio</t>
  </si>
  <si>
    <t>EPIC Voyages Radio’s newest mind of high creativity and resourcefulness, Lois J. Wetzel sheds light on the dark shadows Niara T. Isley recounts in her traumatic experiences with extra-terrestrials, in an attempt to uncover the immersion plots devised by secret government black ops.
NIARA TERELA ISLEY
is a writer, artist and certified body-centered life coach. She is also an experiencer and researcher of all aspects of extraterrestrial phenomena, from government cover-ups, to spiritual expansion of consciousness.
*****
Join forces with IRN and dig deeper.
http://inceptionradionetwork.com/membership-account/membership-levels/</t>
  </si>
  <si>
    <t>ZlIqk1YIOuI</t>
  </si>
  <si>
    <t>https://youtu.be/vTQ3rRypzkE</t>
  </si>
  <si>
    <t>Dr. Michael Heiser - Aliens Hidden History - California Mufon Radio</t>
  </si>
  <si>
    <t>The genial prolocutor and voice of California MUFON Radio, Lorien Fenton works diligently with Dr. Michael Heiser to uncover the hidden evidence of ancient aliens roaming the Earth.
MICHAEL HEISER 
received his Ph.D. in Hebrew Bible and ancient Semitic Languages from the University of Wisconsin-Madison. He is currently Academic Editor for Logos Bible Software, a company that creates ancient language research software and digital resources for studying the ancient and biblical world. Mike is a member of the Society of Biblical Literature, the Institute for Biblical Research, the International Organization for Septuagint and Cognate Studies, the American Academy of Religion, and the Evangelical Theological Society. In 2005, Mike was named by Fate Magazine as one of the 100 Most Influential People in Ufology. 
*****
Join forces with IRN and dig deeper.
http://inceptionradionetwork.com/membership-account/membership-levels/</t>
  </si>
  <si>
    <t>vTQ3rRypzkE</t>
  </si>
  <si>
    <t>https://youtu.be/xwPhPeAl378</t>
  </si>
  <si>
    <t>Rick Friar - Dangerous NWO Agendas - California Mufon Radio</t>
  </si>
  <si>
    <t>The genial prolocutor and voice of California MUFON Radio, Lorien Fenton works diligently with Rick Friar to uncover the hidden evidence of top government agendas kept secret from the voting public.
*****
Join forces with IRN and dig deeper.
http://inceptionradionetwork.com/membership-account/membership-levels/</t>
  </si>
  <si>
    <t>xwPhPeAl378</t>
  </si>
  <si>
    <t>https://youtu.be/Qo73lDy2EZM</t>
  </si>
  <si>
    <t>John Hogue - Distant Future Prophecies - Just Energy Radio</t>
  </si>
  <si>
    <t>The charismatic Dr. Rita Louise of Just Energy Radio takes a hard look at the teachings of Nostradamus with prophecy scholar John Hogue.
JOHN HOGUE
 defines himself as a “Rogue” Scholar. He has traveled three times around the world studying meditation disciplines, reporting on new religious movements, cults, and compiling a reference of the world’s prophecies concerning the future of humankind in a new millennium. Considered the world authority on Nostradamus and other prophetic traditions, Hogue is critically acclaimed for his ability to cut through the social, religious, and nationalistic projections of prophets and their interpreters to find threads of insight they all share.
*****
Join forces with IRN and dig deeper.
http://inceptionradionetwork.com/membership-account/membership-levels/</t>
  </si>
  <si>
    <t>Qo73lDy2EZM</t>
  </si>
  <si>
    <t>https://youtu.be/ZC3acxBoGV4</t>
  </si>
  <si>
    <t>Michael Ellegion - UFO Landings - California Mufon Radio</t>
  </si>
  <si>
    <t>The genial prolocutor and voice of California MUFON Radio, Lorien Fenton presses Michael Ellegion for an inside scoop on the arrival date of the extra-terrestrial beings of light.
MICHAEL ELLEGION
is a “Direct-Voice Channel” and ET contactee. He was trained in the Edgar Cayce method of Channeling at a young age, which opened up his telepathic abilities. Throughout the years, he has had numerous “etheric” visitations from human-appearing higher dimensional “Beings of Light.”
*****
Join forces with IRN and dig deeper.
http://inceptionradionetwork.com/membership-account/membership-levels/</t>
  </si>
  <si>
    <t>ZC3acxBoGV4</t>
  </si>
  <si>
    <t>https://youtu.be/e0hhswwxnBw</t>
  </si>
  <si>
    <t>Robert Salas - UFO Nuclear Collision - Just Energy Radio</t>
  </si>
  <si>
    <t>The charismatic Dr. Rita Louise of Just Energy Radio scrambles for nuke disarm codes from retired Air Force engineer Robert Salas to avoid a colossus collision with UFOs circling Malstrom AFB in Montana.
ROBERT SALAS
is a highly regarded witness to the 1967 UFO encounters at Malmstrom AFB.  He has been a researcher and speaker on the UFO phenomenon at nuclear weapons bases since 1994. He is the co-author of  the book Faded Giant with James Klotz and published in 2005 which deals specifically with the 1967 missile/UFO incidents at Malmstrom AFB.
So tune in this Thursday at 8 pm eastern to hear Robert’s personal testimony of his sighting of an event with monumental national security consequences, right here on the Inception Radio Network.
*****
Join forces with IRN and dig deeper.
http://inceptionradionetwork.com/membership-account/membership-levels/</t>
  </si>
  <si>
    <t>e0hhswwxnBw</t>
  </si>
  <si>
    <t>2015 08 13</t>
  </si>
  <si>
    <t>https://youtu.be/3KZf7Q5-ohE</t>
  </si>
  <si>
    <t>Laird Scranton - Dogon Priesthood &amp; UFOs - Just Energy Radio</t>
  </si>
  <si>
    <t>The charismatic Dr. Rita Louise of Just Energy Radio beckons author Laird Scranton to guide listeners in understanding the influence that the teachings of the Dogon High Priests had in ancient Egypt and how their beliefs have transcended through modern day beliefs.
LAIRD SCRANTON
is an independent software designer and author. He has written several books on African and Egyptian cosmology and language. He has published articles in the University of Chicago’s Anthropology News academic journal and Temple University’s Encyclopedia of African Religion. He has been a frequent speaker at Walter Cruttenden’s CPAK Conference (Conference on Precession and Ancient Knowledge).
*****
Join forces with IRN and dig deeper.
http://inceptionradionetwork.com/membership-account/membership-levels/</t>
  </si>
  <si>
    <t>3KZf7Q5-ohE</t>
  </si>
  <si>
    <t>2015 08 12</t>
  </si>
  <si>
    <t>https://youtu.be/MPqMpBBJtS0</t>
  </si>
  <si>
    <t>Sean Geautreaux - UFOs Hiding in Plain Sight - NightVision Radio</t>
  </si>
  <si>
    <t>The resolute seeker of truth, René Barnett of NightVision Radio directs the search lights above the New Orlean skies for a chance to capture the elusive extra-terrestrial aerial crafts cataloged and reported by researcher Sean Gautreux.
SEAN GAUTREAUX
 is an artist from New Orleans. He lives in the NYC area for 7 years and was able to capture these lightning shots from my apartment in Jersey City, NJ. As far as my associates and I can research, my lightning shot of the World Trade Center is the only photograph of lightning striking the towers. Search art.com for the other two WTC lightning shots and tell me what you think. He also photographs stunning pictures of UFOs though out the world.
*****
Join forces with IRN and dig deeper.
http://inceptionradionetwork.com/membership-account/membership-levels/</t>
  </si>
  <si>
    <t>MPqMpBBJtS0</t>
  </si>
  <si>
    <t>2015 08 11</t>
  </si>
  <si>
    <t>https://youtu.be/q2Uu32-vk-M</t>
  </si>
  <si>
    <t>Oklahoma Girl Scout Murders - Supernatural Girlz</t>
  </si>
  <si>
    <t>Join Supernatural Girlz host Patricia Baker &amp; co-host PK as they speak with special guests Rene Barnett from NightVision Radio, Psychic Medium George Lugo and Native American Medicine Man Michael Bastine about a tragic case from the 1970’s, which opened the door to the reality of dark magic.
OKLAHOMA GIRL SCOUT MURDERS
 occurred on June 12, 1977, at Camp Scott in Mayes County, Oklahoma. The victims were three girl scouts, bretween the ages of 8 and 10, who were raped and murdered and had their bodies left in the woods near their tent at summer camp. The case was classified as solved when Gene Leroy Hart, a local jail escapee with a history of violence, was arrested, but he was acquitted when he stood trial for the crime. Thirty years later, authorities conducted new DNA testing, the results of which proved inconclusive, as the samples were too old.
*****
Join forces with IRN and dig deeper.
http://inceptionradionetwork.com/membership-account/membership-levels/</t>
  </si>
  <si>
    <t>q2Uu32-vk-M</t>
  </si>
  <si>
    <t>2015 08 02</t>
  </si>
  <si>
    <t>https://youtu.be/lNT-6fSzsDw</t>
  </si>
  <si>
    <t>Kevin Estrella - Pyramids on Mars - TruthFunders Radio</t>
  </si>
  <si>
    <t>The adroit duo of TruthFunders Radio, Art Webb and Mark Schwartz taps into Kevin Estrella’s musically themed project on pyramids on mars.
KEVIN ESTRELLA
 recorded, produced, engineered and mastered his first debut CD, self titled “Pyramids on Mars” released in 2013.  He performed all the instruments on the album and did all the drum programming.  He has been capturing music industry attention getting international radio airplay in the U.S, Canada, South America and Europe.  He is a regular guest on Brian ‘the hammer’ Jackson radio (Los Angeles) to over 4 million listeners and a weekly speaker on Real Rock Radio (Chicago).
*****
Join forces with IRN and dig deeper.
http://inceptionradionetwork.com/membership-account/membership-levels/</t>
  </si>
  <si>
    <t>lNT-6fSzsDw</t>
  </si>
  <si>
    <t>https://youtu.be/NgNj7tKpbBI</t>
  </si>
  <si>
    <t>Larry Warren &amp; John Burroughs - Bentwaters UFO Incident - NightVision Radio</t>
  </si>
  <si>
    <t>The resolute seeker of truth, René Barnett of NightVision Radio performs a stellar Bentwater-Woodbridge UFO incident follow-up with one of the authors of the book “Left at East Gate: A First-Hand Account of the Bentwaters-Woodbridge Ufo Incident, Its Cover-Up, and Investigation” Larry Warren and John Burroughs.
LARRY WARREN
was one of the 20 military witnesses attending the Big Disclosure Project in May 2001. Larry was an Air Force Security Specialist at Bentwaters Royal Air Force Base during that time. He was an eyewitness to the third night’s appearance of a craft in the field and the possible victim of mind control that began the following night. He was the man whose actions first broke the story worldwide and was the one and only whistleblower…
JOHN BURROUGHS
entered the USAF in 1979 and served twenty-seven years both in active and reserve retiring in 2006 as a Law Enforcement Flight Chief, Supervisor, Patrolman, and K-9 handler both explosive and narcotics. He had various assignments throughout his Air Force career. Some of these assignments were at Luke AFB, Osan AFB, Grissom AFB, Castle AFB, with Reserve assignments at Davis-Monthan AFB Prime Beef, Williams AFB, Reese AFB and Luke AFB as a IMA. He has been on many deployments from Italy to the Middle East, some which still remain classified today…
*****
Join forces with IRN and dig deeper.
http://inceptionradionetwork.com/membership-account/membership-levels/</t>
  </si>
  <si>
    <t>NgNj7tKpbBI</t>
  </si>
  <si>
    <t>https://youtu.be/6dneNNWR6_U</t>
  </si>
  <si>
    <t>Patricia Baker &amp; Beck Andreasson - Mapping The Afterlife - NightVision Radio</t>
  </si>
  <si>
    <t>Patricia Baker &amp; Becky Andreasson
NightVision Radio Peers into the Afterlife with the ‘Supernatural Girlz’ Crew Patricia Baker and Beck Andreasson.
Patricia Baker &amp; Becky Andreasson, powered by Inception Radio NetworkThen on Thursday, May 7th, 2015 at 10:30 pm EDT, join the resolute seeker of truth, René Barnett of NightVision Radio as she debriefs the paranormal normal experts Patricia Baker and Becky Andreasson, about their findings from the infamous Scole Experiments.
PATRICIA BAKER is an author, paranormal researcher and expert Dream Analyst. Patricia studied both traditionally and with Indigenous leaders in consciousness and altered states. Patricia is one of a three person team that is re-creating the Scole Experiment. She is also the VP at Big Picture Agency, Inc…
BECKY ANDREASSON is the first born child of Betty Andreasson  (Famous Alien Aductee) been trained by Elders and has mastered the art of symbolic spiritual writings through mind, sense of touch, color and sound. Becky’s life has continued presense and integration of the UFO phenomenon and has carried a respectful degree of spiritual significance…
*****
Join forces with IRN and dig deeper.
http://inceptionradionetwork.com/membership-account/membership-levels/</t>
  </si>
  <si>
    <t>6dneNNWR6_U</t>
  </si>
  <si>
    <t>https://youtu.be/7Ph3LVnTNuI</t>
  </si>
  <si>
    <t>Jeannie Whyte - Practical Psychic Powers - Center of Light Radio</t>
  </si>
  <si>
    <t>Keith Anthony Blanchard of Center of Light Radio invites Jeannie Whyte to prove the innate nature of every human mind possessing an extra-sensory psychic ability.
JEANNIE WHYTE 
was guided to develop her psychic and intuitive gifts, she located her spiritual mentors. After learning “Lindwall Releasing”, she spent thirty years passing these techniques on to others and has subsequently developed her own techniques to activate the soul’s abilities to engage its psychic skills. Jeannie’s methods are safe and effective. She is a Matrix Energetics practitioner and study group leader, a Usui Tibetan Reiki Master, Usui Reiki Master and Arching Radial Light Practitioner. Jeannie has a full-time practice offering classes and workshops and continues to provide psychic readings.
*****
Join forces with IRN and dig deeper.
http://inceptionradionetwork.com/membership-account/membership-levels/</t>
  </si>
  <si>
    <t>7Ph3LVnTNuI</t>
  </si>
  <si>
    <t>https://youtu.be/NemTrxaez4w</t>
  </si>
  <si>
    <t>Dr. John Ward &amp; Carmen Boulter - The Exodus of Egypt - Just Energy Radio</t>
  </si>
  <si>
    <t>Just Energy Radio Traces the Evidence Behind the Exodus of Egypt and Discoveries of new Ancient Sites with Dr. John Ward and Carmen Boulter.
Douglas Dietrich on just energy radio, power by inception radioOn Thursday, July 30th, 2015 at 8 pm EDT, the charismatic Dr. Rita Louise of Just Energy Radio relies on the expertise of researchers John Ward and Carmen Boulter to explain the reality behind the history of ancient Egypt.
DR. JOHN WARD is renowned for his investigations of ancient Egyptian architecture and symbolism. The Knights Templar of Britannia has sponsored him to conduct several archaeological and historical surveys and expeditions. Dr. Ward currently works the quarries of Gebel el Silsila, south of Luxor on the Nile, officially cataloging their epigraphic surveys.
DR. CARMEN BOULTER will bring us exciting news from Egypt where she will discuss a site that was rediscovered using space archeology. How old could this site be? It’s not known at this point but Dr. Boulter references Calendar of Catastrophes and recalls the historic prophecy “when the head of the crab hits the heart of the lion.” This implies a processional cycle. Ancient texts reveal that Atlantis had 3 major catastrophes. One 13,600 years ago, another 17, 500 BC, and the first one, the date is unknown. Some of these geological time frames are depicted on the ceiling of the Temple of Dendera.
*****
Join forces with IRN and dig deeper.
http://inceptionradionetwork.com/membership-account/membership-levels/</t>
  </si>
  <si>
    <t>NemTrxaez4w</t>
  </si>
  <si>
    <t>2015 08 01</t>
  </si>
  <si>
    <t>https://youtu.be/vd7G79c15eA</t>
  </si>
  <si>
    <t>David Marler - Stealth Flying Triangle - PANG Radio - Insider's Preview</t>
  </si>
  <si>
    <t>Pang Radio Connects the Dots Between Gov’t Stealth Flying Triangle Technology and UFO Sightings with David Marler.
On Sunday, July 26th, 2015 at 9 pm EDT, MJ of Pang Radio along with co-host Ken Storch reviews radar records for unidentified flying objects with researcher David Marler.
DAVID MARLER 
has had a lifelong interest in the subject of UFOs. He joined The Mutual UFO Network (MUFON) in 1990 as a Field Investigator Trainee. Since then, he has served as Field Investigator, State Section Director, as well as Illinois State Director. David is currently an independent UFO researcher. During his tenure with MUFON, he had conducted numerous investigations into alleged UFO sightings and related experiences. He has discussed the subject of UFOs on numerous radio and television news programs. He has also lectured on the subject to various school and adult audiences over the years.
*****
Join forces with IRN and dig deeper.
http://inceptionradionetwork.com/membership-account/membership-levels/</t>
  </si>
  <si>
    <t>vd7G79c15eA</t>
  </si>
  <si>
    <t>https://youtu.be/DF2aKqOC3s4</t>
  </si>
  <si>
    <t>Nick Redfern 2.0 - Alien Close-Encounters - PANG Radio - Insider's Preview</t>
  </si>
  <si>
    <t>Pang Radio Connects the Dots Between Close Alien Encounters and UFO Sightings with Nick Redfern.
NICK REDFERN
is a full-time author and journalist specializing in a wide range of unsolved mysteries, including Bigfoot, the Loch Ness Monster, UFO sightings, government conspiracies, alien abductions and paranormal phenomena. He writes regularly for the London Daily Express newspaper, Fortean Times, Fate, and UFO Magazine. His previous books include Three Men Seeking Monsters, Strange Secrets, Cosmic Crashes, and The FBI Files. Nick’s latest book “Close Encounters of the Fatal Kind: Suspicious Deaths, Mysterious Murders, and Bizarre Disappearances in UFO History”.
*****
Join forces with IRN and dig deeper.
http://inceptionradionetwork.com/membership-account/membership-levels/</t>
  </si>
  <si>
    <t>DF2aKqOC3s4</t>
  </si>
  <si>
    <t>https://youtu.be/b63X6yb_EFI</t>
  </si>
  <si>
    <t>Donald M. Ware - Shadow Agencies &amp; UFOs - California Mufon Radio</t>
  </si>
  <si>
    <t>The genial prolocutor and voice of California MUFON Radio, Lorien Fenton alongside Donald M. Ware, follow the breadcrumb of clues left behind by the clandestine government agencies tasked with compartmentalizing UFO research projects. California MUFON Radio Solicits Donald M. Ware to Pull back the Curtain on Shadow Agencies Working on UFO Projects.
DONALD M. WARE 
is a retired U.S. Air Force pilot Donald M. Ware is an expert in the structure of the shadow world government and the various operations they have conducted to control and manipulate mankind. He has an MS in Nuclear Engineering, 1972, from the AF Institute of Tech. Ware was the Eastern Regional Director of MUFON from 1989-1993, and the Director of the International UFO Congress, from 1993 to 2010.
*****
Join forces with IRN and dig deeper.
http://inceptionradionetwork.com/membership-account/membership-levels/</t>
  </si>
  <si>
    <t>b63X6yb_EFI</t>
  </si>
  <si>
    <t>https://youtu.be/06ual96ux28</t>
  </si>
  <si>
    <t>Paddy Fievet - Mysticism &amp; Personal Empowerment - EPIC Voyagers Radio</t>
  </si>
  <si>
    <t>Dr. Laurel B. Tague learns about the mystical power of the universe from Paddy Fievet’s journey in “The Making of a Mystic: Writing as a Form of Spiritual Emergence”.
PADDY FIEVET
writing has an interesting introspective twist along with a strong mystical aspect, appealing to adventurous spirituality seekers. Like Thomas Edison, she successfully discovered 10,000 things that would not work in her life before she finally had a profound “light bulb” moment: Life is a Sacred Story. During an intense spiritual awakening, she traveled extensively, experiencing profound mysticism in Ireland, a soul’s journey in Auschwitz, the feminine spirit in Malta, and Unity while sitting in the Great Pyramid. During these and more insightful spiritual experiences, she gradually understood joy, authenticity, and love are truly experienced from the inside out. Paddy’s studies include a PhD in Metaphysics with a focus on the integration of mind, body and spirit. 
*****
Join forces with IRN and dig deeper.
http://inceptionradionetwork.com/membership-account/membership-levels/</t>
  </si>
  <si>
    <t>06ual96ux28</t>
  </si>
  <si>
    <t>2015 07 31</t>
  </si>
  <si>
    <t>https://youtu.be/uK_dvv7Ec58</t>
  </si>
  <si>
    <t>Josh LaJuanie &amp; Chef Del Sroufe - Healthy Foods - Just Energy Radio</t>
  </si>
  <si>
    <t>The charismatic Dr. Rita Louise of Just Energy Radio finds the secret to healthy alternatives with Josh LaLaunie. Later in the show, Dr. Rita invites Chef Del Soufre to discuss a better path towards nutrition.
JOSH LAJUANIE found himself at 400lbs by the time he was in his early 30’s. However, in the past couple years Josh has lost over 200lbs and turned the tide on his health trajectory via the power of eating plants and running miles…
CHEF DEL SROUFE’s passion for cooking began at eight years old and never faded. Sroufe opened Del’s Bread, a vegan bakery, before beginning vegan meal delivery service in 2001, serving eclectic plant-based cuisine to Columbus residents. In 2006, Sroufe joined Wellness Forum Foods as co-owner and chef. Sroufe is also the author of Better Than Vegan and the bestseller, Forks Over Knives—The Cookbook…
*****
Join forces with IRN and dig deeper.
http://inceptionradionetwork.com/membership-account/membership-levels/</t>
  </si>
  <si>
    <t>uK_dvv7Ec58</t>
  </si>
  <si>
    <t>https://youtu.be/U07KeYaPyc0</t>
  </si>
  <si>
    <t>Cort Lindahl &amp; Gary Gianotti - Rhode Island’s Newport Tower - NightVision Radio</t>
  </si>
  <si>
    <t>NightVision Radio Delivers an Exclusive Exposé with Explorers Gary Giannoti and Cort Lindahl on their newly Discovered Evidence on Rhode Island’s Newport Tower.
Ross Hamilton on just energy radio, power by inception radioThen on Thursday, October, 2014 at 10:30 pm EDT, the resolute seeker of truth, René Barnett of NightVision Radio present new evidence on the original architects of the Rhode Island Newport Tower with geo-explorers Cort Lindahl and Gary Gianotti.
GARY GIANNOTI
is a historian and archival researcher from the New England area specializing in American History, Shipwrecks, The American Revolution and Historic American Shipwrecks. Gary has received numerous awards and recognition for his research and information. His main areas of specialization are American History, Shipwrecks, The American Revolution and Historic American Shipwrecks. Gary sits on the board of several historical foundations. Mr. Gianotti has also worked several prominate archaeological societies and associations. Through hisresearch and work Mr. Gianotti has been able to provide information about several previously unknown historical events regarding the revolutionary war and early American history.
CORT LINDAHL
is a geomantic researcher and writer. His work can be found at Survivalcell.blogspot.com or the Survialcell channel on Youtube. He returns to Red Ice to discuss his new book, Axis Mundi. We’ll discuss how the ancients knew about geomancy and speculate on why important structures were built on specific ley lines, throughout various cultures. Then, Cort talks about his latest research, The Jefferson Ley Line. We’ll discuss Thomas Jefferson’s use of his home Poplar Forest as a veneration of the Dome of the Rock in Jerusalem and its use as an Axis from which ley lines are generated. Cort also talks about why the Georgia Guidestones were built and placed where they are and the true function of the octagonal Powder Magazine in Williamsburg, Virginia. Later, he shares an interesting perspective about the World Trade Center building as a talisman.
*****
Join forces with IRN and dig deeper.
http://inceptionradionetwork.com/membership-account/membership-levels/</t>
  </si>
  <si>
    <t>U07KeYaPyc0</t>
  </si>
  <si>
    <t>https://youtu.be/aUWhWeVEy4w</t>
  </si>
  <si>
    <t>Larry Holcombe - U.S. Presidents &amp; UFOs - Supernatural Girlz</t>
  </si>
  <si>
    <t>Join Supernatural Girlz host Patricia Baker &amp; co-host PK as they speak with expert &amp; author, Larry Holcombe about the astounding secret history of U.S. Presidential involvement and control over the UFO phenomenon. The Presidents and UFOs a Secret History from FDR to Obama.
LARRY HOLCOMBE
 became interested in the UFO phenomenon in the late 1950s. Using newly declassified documents, eyewitness accounts and leaked authenticated documents Holcombe shares his startling discoveries with the audience.
*****
Join forces with IRN and dig deeper.
http://inceptionradionetwork.com/membership-account/membership-levels/</t>
  </si>
  <si>
    <t>aUWhWeVEy4w</t>
  </si>
  <si>
    <t>https://youtu.be/L7to1fgLDsc</t>
  </si>
  <si>
    <t>Harvey Pratt - The Folklore of Bigfoot - NightVision Radio</t>
  </si>
  <si>
    <t>The resolute seeker of truth, René Barnett of NightVision Radio follow the tracks of an elusive bi-pedal creature roaming the Oklahoma woods with the help of police forensic artist Harvey Pratt.
HARVEY PRATT 
is considered one of the leading forensic artists in the United States, Harvey has spent over 49 years in law enforcement, completing thousands of witness description drawings and hundreds of soft tissue reconstructions.  His work has assisted in thousands of arrests and hundreds of identification of unidentified human remains throughout America.  Currently employed as the police forensic artist by the Oklahoma State Bureau of Investigation (OSBI), Harvey is the only full-time police forensic artist in Oklahoma.
*****
Join forces with IRN and dig deeper.
http://inceptionradionetwork.com/membership-account/membership-levels/</t>
  </si>
  <si>
    <t>L7to1fgLDsc</t>
  </si>
  <si>
    <t>2015 07 30</t>
  </si>
  <si>
    <t>https://youtu.be/Urt1CmQkfDc</t>
  </si>
  <si>
    <t>Robert Major &amp; Antonette Bender - Ghost Hunting - TruthFunders Radio</t>
  </si>
  <si>
    <t>TruthFunders Radio Tags Alongside Robert Major &amp; Antonette Bender on a Ghost Hunting Mission.
On Wednesday, July 22nd, 2015 at 9 pm EDT, the adroit duo of TruthFunders Radio, Art Webb and Mark Schwartz look to Robert Major and Antonette Bender for ways to cleanse a house from ghost.
*****
Join forces with IRN and dig deeper.
http://inceptionradionetwork.com/membership-account/membership-levels/</t>
  </si>
  <si>
    <t>Urt1CmQkfDc</t>
  </si>
  <si>
    <t>2015 07 29</t>
  </si>
  <si>
    <t>https://youtu.be/Ox-2azvcAgg</t>
  </si>
  <si>
    <t>Jon E. Mica - The Autistic Holocaust - Heidi Hollis The Outlander</t>
  </si>
  <si>
    <t>The spirited and jocular Heidi Hollis of the Heidi Hollis – The Oulander invites Jon E. Mica to reveal who the actors behind the conspiracy machine that are stifling progress for autism research.
JON E. MICA
 is a writer and the father of a son who has been diagnosed with autism. He lives in Auburn, New York.
*****
Join forces with IRN and dig deeper.
http://inceptionradionetwork.com/membership-account/membership-levels/</t>
  </si>
  <si>
    <t>Ox-2azvcAgg</t>
  </si>
  <si>
    <t>2015 07 28</t>
  </si>
  <si>
    <t>https://youtu.be/PteL2Fp3stU</t>
  </si>
  <si>
    <t>Mark Zaskey - Genetic Evidence of Bigfoot -PANG Radio - Insider's Preview</t>
  </si>
  <si>
    <t>MJ of Pang Radio prepares an assay of non-classified DNA for a closer evaluation by the diligent Cryptid expert, Mark Zaskey.
MARK ZASKEY
has been an active Crypto-Zoologist and investigative journalist for over 15 years. He has spent tens of thousands of hours in the field on “expeditions” and “incursions” into the territories of the unknown, investigating both Sasquatch and other unidentified species. He has interviewed hundreds of Bigfoot eyewitnesses on four different continents and had several encounters of his own..
*****
Join forces with IRN and dig deeper.
http://inceptionradionetwork.com/membership-account/membership-levels/</t>
  </si>
  <si>
    <t>PteL2Fp3stU</t>
  </si>
  <si>
    <t>2015 07 26</t>
  </si>
  <si>
    <t>https://youtu.be/zhXtzhXC2bM</t>
  </si>
  <si>
    <t>Marc Crossette - Consciousness &amp; UFOs - California Mufon Radio</t>
  </si>
  <si>
    <t>The genial prolocutor and voice of California MUFON Radio, Lorien Fenton brings on UFO researcher Marc Cossette on the journey of enlightenment in the field of Consciousness, Energy Healing, Extraterrestrials, Multiple Dimensions, Subtle Energies, the Power of Intent, Quantum Physics, Quantum Mechanics, and more..
MARC COSSETTE 
was born in 1969. He’s been having u.f.o. sightings since the age of 10. In March of 2010, he was contacted by a group of e.t.s and ultra-dimensional beings, on the street and in broad daylight. They made him feel the brotherhood of Man, and since then, has devoted his life to be one of Service. He is now a certified Reiki Master-Teacher, joining his efforts with Phil Kava to help unite the world as one big family. The family of Man.
*****
Join forces with IRN and dig deeper.
http://inceptionradionetwork.com/membership-account/membership-levels/</t>
  </si>
  <si>
    <t>zhXtzhXC2bM</t>
  </si>
  <si>
    <t>2015 07 25</t>
  </si>
  <si>
    <t>https://youtu.be/qNz-rlTC0Qs</t>
  </si>
  <si>
    <t>Grant Cameron -  Classified UFO Documents Buried at Area 51 - EPIC Voyagers Radio</t>
  </si>
  <si>
    <t>EPIC Voyages Radio Courts Grant Cameron for a Debriefing of his Discovery of Classified UFO Documents Buried at Area 51,
On Monday, October 13th, 2014 at 9 pm EDT, EPIC Voyages Radio’s  most charismatic media representative Dr. Rita Louise follows the lead of presidential archives researcher Grant Cameron and sifts through countless documents connecting the UFO phenomenon to Area 51.
GRANT CAMERON
 is well known for his in-depth research in ufology and the study of U.S. Presidents’ remarks on the subject of reported unknown objects making aerial appearances all over the world. He first became involved in the UFO phenomena in May 1975 with personal sightings of an object in Carman, Manitoba, Canada, which locally became known as Charlie Red Star. Cameron said that one of the highlights of the research was the chance to question Vice-President Dick Chaney on his knowledge of the subject. Another exceptional event was the release of 1,000 pages of UFO documents from the Clinton administration, many of which are recorded on The Presidents UFO Website.
*****
Join forces with IRN and dig deeper.
http://inceptionradionetwork.com/membership-account/membership-levels/</t>
  </si>
  <si>
    <t>qNz-rlTC0Qs</t>
  </si>
  <si>
    <t>https://youtu.be/upid2clcR44</t>
  </si>
  <si>
    <t>Keola &amp; Kanoa - Sacred Mana of Truth - EPIC Voyagers Radio</t>
  </si>
  <si>
    <t>EPIC Voyages Radio’s John Cappello Reaches out to Hawaiian Natives Keola and Kanoa to Learn the ‘Sacred Mana of Truth and Light’.
On Monday, October 6th, 2014 at 9 pm EDT, the renowned visionary and psychic phenom John Cappello takes the chair and microphone on EPIC Voyages Radio and looks for a chance to learn from Keola and Kanoa‘s ancient Hawaiian techniques of manifesting positive change from any dire situation.
KEOLA &amp; KANOA 
are well versed in other healing modalities and bring an integrated blend into their form of healing. They also offer training classes in Hawaiian Healing throughout the United States and Canada.
*****
Join forces with IRN and dig deeper.
http://inceptionradionetwork.com/membership-account/membership-levels/</t>
  </si>
  <si>
    <t>upid2clcR44</t>
  </si>
  <si>
    <t>https://youtu.be/-w-TsMTDGFI</t>
  </si>
  <si>
    <t>Brandon Herd &amp; Jerret Gardner - Lost American Civilizations - Just Energy Radio</t>
  </si>
  <si>
    <t>Just Energy Radio Uncover Evidence of Lost American Civilizations &amp; Sacred Egyptian Secrets from Brandon Herd and Jerret Gardner.
On Thursday, October 9th, 2014 at 8 pm EDT, the charismatic Dr. Rita Louise of Just Energy Radio joins Brandon Herd on a scavenger hunt for evidence of lost American civilizations. Later in the show, Dr. Rita learns hidden secrets of ancient Egyptian history from researcher Jerret Gardner.
BRANDON HERD is a US Army veteran with service in Afghanistan and Iraq. He has a Master’s degree in Psychology as well as a BS degree in Management. He has researched and reported on mysterious locations throughout the United States, Europe and the Middle East. He is an instructor for the U.S. Army’s Command and General Staff Officers School as well as a secondary education teacher.
JERRET GARDNER is accustomed to fact reporting. In August of 2009 he spent 30 days investigating many of Egypt’s pyramids and temples in order to disclose what Egyptologists would rather not let you see. He has uncovered and photographed new evidence which contradicts many aspects of Egyptology’s long standing paradigm — and Egyptologists are taking notice.
*****
Join forces with IRN and dig deeper.
http://inceptionradionetwork.com/membership-account/membership-levels/</t>
  </si>
  <si>
    <t>-w-TsMTDGFI</t>
  </si>
  <si>
    <t>https://youtu.be/5OGvBWp1As8</t>
  </si>
  <si>
    <t>Dr. John Robinson - Reversing the Cycle of Aging - Color of Light Radio</t>
  </si>
  <si>
    <t>Center of Light Radio Reverses the Cycle of Aging using Dr. John Robinson’s Philosophy of Powerful Forces
On Monday, July 20th, 2015 at 6 pm EDT, Keith Anthony Blanchard of Center of Light Radio institutes Dr. John Robinson’s revolutionary forces of initiation, transformation and revelation, to reverse the aging process.
JOHN ROBINSON 
Ph.D., D.Min. is a clinical psychologist with a second doctorate in ministry, an ordained interfaith minister, the author of eight books on the interface of psychology and spirituality (along with numerous articles, book chapters and guest blogs), and last but not least, an aging Boomer with grown children and a gaggle of grandchildren. His professional work specialized in midlife, men’s issues, the integration of psychotherapy and spirituality, the nature of first-hand mystical experience, the psychology and spirituality of aging, and the archetypal revelations of myth and fairytale. A full time writer now, his interest has turned to the psychological, spiritual and mystical potential of the new aging.
*****
Join forces with IRN and dig deeper.
http://inceptionradionetwork.com/membership-account/membership-levels/</t>
  </si>
  <si>
    <t>5OGvBWp1As8</t>
  </si>
  <si>
    <t>https://youtu.be/bBA2XyWxMGM</t>
  </si>
  <si>
    <t>Jose Escamilla - Moon Landscape Secrets - NightVision Radio</t>
  </si>
  <si>
    <t>NightVision Radio Colorizes the Alien Landscape of the Moon with UFO Rods Specialist and Film Producer Jose Escamilla.
Ross Hamilton on just energy radio, power by inception radioThen on Thursday, October 9th, 2014 at 10:30 pm EDT, the resolute seeker of truth, René Barnett of NightVision Radio removes the greyish tint filter from our celestial neighboring Moon with the help of film producer and executive Jose Escamilla.
JOSE ESCAMILLA 
has been editing film and video for over 20 years. Video productions in release nationwide include; L.A. Gang Violence – a documentary about LA Gangs and Donny – The Educational Dinosaur, a cartoon series starring; RUTH BUZZI, RICHARD MOLL, SWOOSIE KURTZ, BRENDA VACCARO, KATHY IRELAND, ED BEGLEY, JR., DR. JOYCE BROTHERS, TOM BOSLEY, CARLOS PALOMINO, and NEL CARTER.  In 1985 he put together a world event entitled: ONE MINUTE OF PEACE, where he asked everyone in the world to stop what they were doing all together for “one minute” in honor of Samantha Smith and the children of the world. He performed the title song at The Hollywood Bowl and via satellite world wide and the One Minute of Peace project was underway.  He produced, arranged and performed all the background music for TITO GUIZAR in 1990, as he helped Tito make a comeback with his music in an album and home video which Jose produced…
*****
Join forces with IRN and dig deeper.
http://inceptionradionetwork.com/membership-account/membership-levels/</t>
  </si>
  <si>
    <t>bBA2XyWxMGM</t>
  </si>
  <si>
    <t>https://youtu.be/WjHK9Dx0NdY</t>
  </si>
  <si>
    <t>Huggins &amp; Abrahams - Love &amp; Saucers - NightVision Radio</t>
  </si>
  <si>
    <t>The resolute seeker of truth, René Barnett of NightVision Radio rounds up David Huggins and director David Abrahams on their upcoming documentary set to detail David’s erotic experiences with extra-terrestrial beings.
DAVID HUGGINS is a 70 year-old outsider artist who’s had a lifetime of encounters with otherworldly beings – including an interspecies romance with an E.T. woman – and chronicled it all in surreal impressionist paintings. 
*****
Join forces with IRN and dig deeper.
http://inceptionradionetwork.com/membership-account/membership-levels/</t>
  </si>
  <si>
    <t>WjHK9Dx0NdY</t>
  </si>
  <si>
    <t>https://youtu.be/McWXVHG3LFk</t>
  </si>
  <si>
    <t>Dick &amp; Marilyn Carlson 2.0 - Lost UFO Files -PANG Radio - Insider's Preview</t>
  </si>
  <si>
    <t>MJ of Pang Radio along with guest co-host Ken Storch unleashes the core team of Oklahoma’s finest, Dick and Marilyn Carlson to a 90-minute rundown on the most spectacular UFO cases.
OKLAHOMA UFO PARANORMAL TEAM (OUPT) is a group of highly trained individuals that are dedicated to the knowledge of all things paranormal. This includes UFOs, Apparitions or Ghosts, Cryptozoology and Bigfoot, Crop Circles and Cattle Mutilations. Their team all have had extensive training in field investigations, ghost hunting, and psychic phenomena. All of their members are former Mufon and EPIC investigators that came together as a team with a desire to form a smaller well organized group of 10 members. They have all the latest equipment to help in every kind of investigation…
*****
Join forces with IRN and dig deeper.
http://inceptionradionetwork.com/membership-account/membership-levels/</t>
  </si>
  <si>
    <t>McWXVHG3LFk</t>
  </si>
  <si>
    <t>https://youtu.be/4jcm2THQt6g</t>
  </si>
  <si>
    <t>Mike Lucas &amp; Ken Storch - UFOs &amp; Other Things - PANG Radio - Insider's Preview</t>
  </si>
  <si>
    <t>MJ of Pang Radio will hosts another Open Lines and chat to callers. Pang Radio Airs Out Personal Listener UFO, Paranormal, and Big Foot Stories.
Listeners are encouraged to call in with their experiences no matter how strange it sounds. UFO, Ghost, Bigfoot, or any other unexplained happenings you want to share with the world.
MJ will be taking live audience questions via a toll free call (888) 919-BELL (2355)  "ring our bell" or interact via our text-based chat board.
*****
Join forces with IRN and dig deeper.
http://inceptionradionetwork.com/membership-account/membership-levels/</t>
  </si>
  <si>
    <t>4jcm2THQt6g</t>
  </si>
  <si>
    <t>https://youtu.be/GI5kSrVjjgU</t>
  </si>
  <si>
    <t>Mary Joyce - Hidden Military Bases - Heidi Hollis The Outlander</t>
  </si>
  <si>
    <t>The spirited and jocular Heidi Hollis of the Heidi Hollis – The Oulander follows Mary Joyce’s navigational maps that contain marked sites of military bases buried within the Appalachian mountains.
MARY JOYCE  has worked for two major metropolitan area newspapers as a writer, columnist, artist, Sunday magazine editor and feature editor. On the side, she’s written magazine articles and five other books. Currently she is editor of the Sky Ships over Cashiers website which features cutting-edge topics. She also has worked for the world’s largest private printing company, a major metropolitan air pollution control agency, a community college and political campaigns. Her career includes working for a Fortune 100 company coordinating art and printing for talking children’s books. In that capacity, she worked directly with many creative teams including those at Marvel Comics, Golden Books, Mr. Rogers, Berenstain Bears and Steven Spielberg’s “ET” book staff.
*****
Join forces with IRN and dig deeper.
http://inceptionradionetwork.com/membership-account/membership-levels/</t>
  </si>
  <si>
    <t>GI5kSrVjjgU</t>
  </si>
  <si>
    <t>2015 07 24</t>
  </si>
  <si>
    <t>https://youtu.be/QXLr2zR3Glk</t>
  </si>
  <si>
    <t>Gary Wayne - The Genesis 6 Conspiracy - EPIC Voyagers Radio</t>
  </si>
  <si>
    <t>EPIC Voyages Radio’s Aaron Judkins recruits Gary Wayne to investigate the agenda behind the Genesis 6 conspiracy and the plan to enslave the human race.
GARY WAYNE
is a Christian contrarian who has maintained a lifelong love affair with biblical prophecy, history, and mythology. His extensive study has encompassed the Holy Bible and Gnostic scriptures, The Qur’an, the Bhagavad Gita, Gilgamesh and other ancient epics, language etymology, and secret society publications.
*****
Join forces with IRN and dig deeper.
http://inceptionradionetwork.com/membership-account/membership-levels/</t>
  </si>
  <si>
    <t>QXLr2zR3Glk</t>
  </si>
  <si>
    <t>https://youtu.be/WrmSeUKyBfY</t>
  </si>
  <si>
    <t>Gary Evans - Megalithic Stone Mysteries -  NightVision Radio</t>
  </si>
  <si>
    <t>The resolute seeker of truth, René Barnett of NightVision Radio treks across the globe with Gary Evans to trace the origin of the architects responsible for building the most prominent megalithic structures.
GARY EVANS archaeology
has been investigating earth mysteries for more than twenty years. From studying sound acoustics inside the Great Pyramid to exploring Moray, an ancient site high up in the Andes mountains of Peru, his work has taken him to some of the world’s most fascinating and mysterious places.  When not exploring, Gary helps to promote greater awareness of ancient mysteries by working as a PR agent for a number of best-selling alternative science authors. Since 2010, he has been coordinating and leading tours to Egypt, Malta, Ireland, England, Scotland, India, Peru, and Bolivia. He is working on a new TV show treatment, “Power Places – Unlocking The Mystery Of The Planets Most Sacred Sites,” and promoting conferences in the US and Europe such as CPAK, Awake and Aware, Megalithomania, Paradigm Symposium, and the Eternal Knowledge Festival.
*****
Join forces with IRN and dig deeper.
http://inceptionradionetwork.com/membership-account/membership-levels/</t>
  </si>
  <si>
    <t>WrmSeUKyBfY</t>
  </si>
  <si>
    <t>https://youtu.be/r1DcuFJJ_-s</t>
  </si>
  <si>
    <t>Mark Schwartz &amp; Art Webb - The Cerebral Truth - Psychology's Outer Limits</t>
  </si>
  <si>
    <t>Professor Erick Williams of Psychology’s Outer Limits passes the collection plate to fund the truth with Truth Funders founder Mark Schwartz.
Truth Funders 
was created by true believers, and born from the idea to take the exploration of truth to the next level. They exist to give hunters of the unknown (ufologists, cryptozoologists, ghost hunters, researches, conspiracies, psychics and more), the financial stability to fund the truth. They want you to tell your story, enable the community to answer bigger questions, and take on larger investigations. Truth Funders is here to help open up the minds of everyone around them. By developing a supportive community of people that believe in the unknown, they can finance the truth, collect more proof, connect the dots, and unite our thoughts in a way that we have never been able to do before.
*****
Join forces with IRN and dig deeper.
http://inceptionradionetwork.com/membership-account/membership-levels/</t>
  </si>
  <si>
    <t>r1DcuFJJ_-s</t>
  </si>
  <si>
    <t>https://youtu.be/59QiKVWGGtY</t>
  </si>
  <si>
    <t>Jennifer O’Neill &amp; Rick DeLano - Energy Sucking Vampires - Just Energy Radio</t>
  </si>
  <si>
    <t>The charismatic Dr. Rita Louise of Just Energy Radio joins Jennifer O’Neill on her quest to relieve people from the negative energy hold of ‘vampires’. Later in the show, Dr. Rita looks to Rick D eLano to challenge conventional science with his research on Geocentrism theory.
JENNIFER O’NEILL is devoted to helping others learn how to live a happier life. She is the author of several books including Soul DNA, Inspirational Quotes, Keys To The Spirit World, The Pursuit of Happiness, and several other books scheduled to be released this year. Jennifer’s teachings are most similar to Abraham Hicks, Eckhart Tolle’s and Demartini.
RICK DELANO has worked as a producer, executive producer, and financial consultant in the music and film industries for over twenty years. “The Principle” is the first documentary examination of the Copernican/cosmological Principle, and has generated a bit of controversy.
*****
Join forces with IRN and dig deeper.
http://inceptionradionetwork.com/membership-account/membership-levels/</t>
  </si>
  <si>
    <t>59QiKVWGGtY</t>
  </si>
  <si>
    <t>https://youtu.be/ACg0P9IJJx4</t>
  </si>
  <si>
    <t>Travis Walton &amp; Tom Reed - Alien Abduction Secrets - California Mufon Radio</t>
  </si>
  <si>
    <t>The genial prolocutor and voice of California MUFON Radio, Lorien Fenton grabs a hold of Travis Walton and Tom Reed to provide a narrative of the life-changing alien abduction events that have shaken them to their cores.
TRAVIS WALTON
was one of a group of loggers who recklessly left the safety of his truck to take a closer look at shinning lights in the woods. What happened next sent his companions fleeing in fear. When Travis failed to reappear, the men were suspected of murder. For five days authorities mounted a massive manhunt in search of Walton or his body. Walton eventually reappeared, disoriented and initially unable to tell the details of his terrifying encounter. His book Fire in the Sky provides an account of his experience. A major motion picture was also made with the same name.
THOMAS REED
and his family – Brother Matthew, mother Nancy, and grandmother have a documented history of multi-generational abductions that would span over fifty years, and five states.  In this case, most of the family members share the same blood type, O Rh negative, and A Rh negative. Before, during, and after these abductions, neither Thomas nor his family members would have their memories fully blocked, they were wide awake, aware of what was happening, and allowed to recall almost all of what took place during the abductions.
*****
Join forces with IRN and dig deeper.
http://inceptionradionetwork.com/membership-account/membership-levels/</t>
  </si>
  <si>
    <t>ACg0P9IJJx4</t>
  </si>
  <si>
    <t>2015 07 23</t>
  </si>
  <si>
    <t>https://youtu.be/lDuaxhkYmwI</t>
  </si>
  <si>
    <t>Crichton E.M. Miller - Thread of Time - NightVision Radio</t>
  </si>
  <si>
    <t>The resolute seeker of truth, René Barnett of NightVision Radio invites author and researcher Crichton E.M. Miller to describe the historical influence of the ancient Celtic Cross from then to now.
CRICHTON MILLER 
is a lecturer, entrepreneur and author. Cricthon is like most of us, a seeker after truth and the meaning of life. Author of the cult book, The Golden Thread of Time first published in 2001. His discovery of the hidden nature of Celtic cross as an ancient sacred but scientific instrument and the principles of Astro-logic used by ancient people all over the world to measure time and distance have lead to immense new discoveries and insights in History, Religion and psychology that will question many of our illusions and answer unexplained mysteries from the distant past.
*****
Join forces with IRN and dig deeper.
http://inceptionradionetwork.com/membership-account/membership-levels/</t>
  </si>
  <si>
    <t>lDuaxhkYmwI</t>
  </si>
  <si>
    <t>2015 07 22</t>
  </si>
  <si>
    <t>https://youtu.be/pnDEoYfZmp8</t>
  </si>
  <si>
    <t>Jim Marrs - Mandated Population Control - Just Energy Radio</t>
  </si>
  <si>
    <t>The charismatic Dr. Rita Louise of Just Energy Radio invites the award-winning journalist Jim Marrs to discuss how an elite circle of corporate owners may be intentionally ‘poisoning the well’ to further their nefarious agenda. Later in the show, Dr. Rita invites Dr. Richard Sauder to discuss Underground Bases, Undersea Bases, Shamanic intuition of machine intelligence out to destroy life on Earth.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RICHARD SAUDER has a B.A. in sociology, an M.A. in Latin American studies, an M.S. in forestry and a Ph.D. in political science. He is the author of three books, Underground Bases and Tunnels: What is the Government Trying to Hide? , Kundalini Tales , and Underwater and Underground Bases . In addition, Richard has appeared on numerous radio and TV programs, has spoken at several conferences, and his writings and interviews have appeared many publications.
*****
Join forces with IRN and dig deeper.
http://inceptionradionetwork.com/membership-account/membership-levels/</t>
  </si>
  <si>
    <t>pnDEoYfZmp8</t>
  </si>
  <si>
    <t>2015 07 21</t>
  </si>
  <si>
    <t>https://youtu.be/QNpctMH_pIM</t>
  </si>
  <si>
    <t>Ellen Evert Hopman - Pagans, Wiccans, &amp; Witches - Just Energy Radio</t>
  </si>
  <si>
    <t>Dr. Rita Louise interviewed Ellen Evert Hopman on the subject of Paganism, Wiccans, and Witches.
ELLEN EVERT HOPMAN
is a Master Herbalist and lay Homeopath who holds an M.Ed. in Mental Health Counseling. Ellen Evert Hopman is the author of a growing number of books. She has been a teacher of Herbalism since 1983 and of Druidism since 1990 and has co-lead tours to Celtic and Neolithic sites in Europe. She was the founder of The New England Druid Summit, a yearly gathering of Druids in New England.
*****
Join forces with IRN and dig deeper.
http://inceptionradionetwork.com/membership-account/membership-levels/
*****
Join forces with IRN and dig deeper.
http://inceptionradionetwork.com/membership-account/membership-levels/</t>
  </si>
  <si>
    <t>QNpctMH_pIM</t>
  </si>
  <si>
    <t>2015 07 20</t>
  </si>
  <si>
    <t>https://youtu.be/qlyi_h1kzSk</t>
  </si>
  <si>
    <t>Natalie Cappello - The Science of Past Lives - EPIC Voyagers Radio</t>
  </si>
  <si>
    <t>Epic Voyages Radio’s Dr. Laurel Tague solicits regression therapy expert Natalie Williams to divulge her techniques to regressing patients to recall memories of past lives.
NATALIE WILLIAMS
has had a personal passion for the study of past lives for many years and is now certified to help others with discovering a part of their soul’s journey.  She has studied with Brian Weiss and the Ravenheart Institute to learn as much as possible in this field. Natalie is a certified Past Life Regression Hypnotherapist. She has an academic training in electrical engineering.
*****
Join forces with IRN and dig deeper.
http://inceptionradionetwork.com/membership-account/membership-levels/</t>
  </si>
  <si>
    <t>qlyi_h1kzSk</t>
  </si>
  <si>
    <t>2015 07 19</t>
  </si>
  <si>
    <t>https://youtu.be/dc0HuSzVf9I</t>
  </si>
  <si>
    <t>Travis Walton &amp; Roger Phillips - Alien Abductions - PANG Radio</t>
  </si>
  <si>
    <t>MJ of Pang Radio along with guest co-host Ken Storch grabs a hold of Travis Walton and Tom Reed to provide a narrative of the life-changing alien abduction events that have shaken them to their cores. Later in the show, MJ and Ken are cast into one of Roger Phillips’ alien cartoon story lines based on real-life alien encounter events.
TRAVIS WALTON
was one of a group of loggers who recklessly left the safety of his truck to take a closer look at shinning lights in the woods. What happened next sent his companions fleeing in fear. When Travis failed to reappear, the men were suspected of murder. For five days authorities mounted a massive manhunt in search of Walton or his body. Walton eventually reappeared, disoriented and initially unable to tell the details of his terrifying encounter. His book Fire in the Sky provides an account of his experience. A major motion picture was also made with the same name.
ROGER PHILIPS 
was accidentally granted permission to enter the top secret facility near Roswell, New Mexico at Groom Lake or better known as Area 51. For nearly 60 years, Mr. Phillips studied the extraterrestrial aliens being held at the base.  He observed their behaviors, befriended them, learned from them and eventually understood them.
*****
Join forces with IRN and dig deeper.
http://inceptionradionetwork.com/membership-account/membership-levels/</t>
  </si>
  <si>
    <t>dc0HuSzVf9I</t>
  </si>
  <si>
    <t>https://youtu.be/-mcsuD-fgvM</t>
  </si>
  <si>
    <t>Interlude - UFO Folk Music - 2014 Border Zone UFO Conference</t>
  </si>
  <si>
    <t>A special musical treat on the subject of UFOs and the weird.
*****
Join forces with IRN and dig deeper.
http://inceptionradionetwork.com/membership-account/membership-levels/</t>
  </si>
  <si>
    <t>-mcsuD-fgvM</t>
  </si>
  <si>
    <t>2015 07 18</t>
  </si>
  <si>
    <t>https://youtu.be/PP3q5mroPq4</t>
  </si>
  <si>
    <t>Dennis Balthaser - How to Scrutinize Everything - 2014 Border Zone UFO Conference</t>
  </si>
  <si>
    <t>Dennis Balthaser, “Scrutinizing Roswell, Area 51, Underground Bases and the Pyramids of Giza”
*****
Join forces with IRN and dig deeper.
http://inceptionradionetwork.com/membership-account/membership-levels/</t>
  </si>
  <si>
    <t>PP3q5mroPq4</t>
  </si>
  <si>
    <t>https://youtu.be/2rt8Yan2cwk</t>
  </si>
  <si>
    <t>Peter Kling - Alien Invasion is Coming - California Mufon Radio</t>
  </si>
  <si>
    <t>The genial prolocutor and voice of California MUFON Radio, Lorien Fenton along with biblical prophecy expert Peter Kling shine light to the E.T. false flags that have infiltrated the media and political culture.
PETER KLING 
is considered as the Einstein of Biblical prophecy. Peter has combined his scientific and religious knowledge together, to uncover the “mystery” that religion has tried to keep hidden for over 2000 years! Ray has been a field investigator for MUFON (the Mutual UFO Network)…
*****
Join forces with IRN and dig deeper.
http://inceptionradionetwork.com/membership-account/membership-levels/</t>
  </si>
  <si>
    <t>2rt8Yan2cwk</t>
  </si>
  <si>
    <t>https://youtu.be/STLE1bXpH1I</t>
  </si>
  <si>
    <t>Von Braschler - Science of Ghost Hunting - Just Energy Radio</t>
  </si>
  <si>
    <t>The charismatic Dr. Rita Louise of Just Energy Radio reaches out to Von Braschler for assistance in dealing with malevolent beings and disembodied spirits.
VON BRASCHLER 
is a former newspaper and magazine editor. He writes and leads workshops in the areas of consciousness development, time, chakra healing, pet healing, and dream work. He is actively involved in organizing events for Ancient Mysteries, Ancient Wisdom, the Minneapolis branch of the international Theosophical Society.
*****
Join forces with IRN and dig deeper.
http://inceptionradionetwork.com/membership-account/membership-levels/</t>
  </si>
  <si>
    <t>STLE1bXpH1I</t>
  </si>
  <si>
    <t>https://youtu.be/2RQK88FllO4</t>
  </si>
  <si>
    <t>Ron Pristarius - Holy Grail Mystery Solved - NightVision Radio</t>
  </si>
  <si>
    <t>The resolute seeker of truth, René Barnett of NightVision Radio seeks an exclusive with Australian researcher Ron Pristarius
RON PRISTARIUS
is an Australian researcher who claims to have solved the mystery of the Holy Grail. 
*****
Join forces with IRN and dig deeper.
http://inceptionradionetwork.com/membership-account/membership-levels/</t>
  </si>
  <si>
    <t>2RQK88FllO4</t>
  </si>
  <si>
    <t>https://youtu.be/UAAm-A2A9x4</t>
  </si>
  <si>
    <t>Pt 2 - Halloween's Evil History - EPIC Voyagers Radio</t>
  </si>
  <si>
    <t>EPIC Voyages Radio’s Aaron Judkins and the most sagacious on-air talent, Whitney “The Whitstir” Hall, opens up their four-hour Halloween special with researcher Bill Schnoebelen, where he plans to reveal first-hand experiences of Vampirism and encounters with Werewolves. Then later in the show, Aaron and Whitney gear up for a scavenger hunt through ancient grave sites with Dr. Heather Lynn, to recover haunted relics believed to be portals for evil demonic forces.
BILL SCHNOEBELEN 
spent sixteen years as a teacher of witchcraft, spiritism, ceremonial magick.  His past also includes stepping into vampirism.  Bill’s experience as a Druidic high priest, ordained spiritist minister and former satanist is used to teach Christians the intricacies of spiritual warfare and minister to those in cults. He also spent nine years as an active member of the Freemasonic fraternity (both York and Scottish rite) and five years as a devout member of the LDS (Mormon) church, where he held numerous offices, including elders’ quorum president. Bill held temple recommends in the LDS church for four years.  He earned a Masters in Theological Studies degree in 1980 and a Master of Arts degree in counseling in 1990. He also acquired degrees in Naturopathic medicine and Nutritional Herbology becoming a Certified Natural Health Professional in 2004…
HEATHER LYNN
 PhD is a writer, researcher, speaker, and archaeologist with a Ph.D. in comparative religion. She is also president and founder of the Society for Truth in Archaeological Research, a member of the World Ar­chaeological Congress, and radio host on the Other World Radio Network. Her research topics include hidden history, mythology, esotericism, meta­physics, and the origin of consciousness…
*****
Join forces with IRN and dig deeper.
http://inceptionradionetwork.com/membership-account/membership-levels/</t>
  </si>
  <si>
    <t>UAAm-A2A9x4</t>
  </si>
  <si>
    <t>https://youtu.be/1Vb8Ed9P4KM</t>
  </si>
  <si>
    <t>Pt 1 - Halloween's Evil History - EPIC Voyagers Radio</t>
  </si>
  <si>
    <t>1Vb8Ed9P4KM</t>
  </si>
  <si>
    <t>https://youtu.be/FkFnCyvY9Z0</t>
  </si>
  <si>
    <t>Lon Milo Duquette - Ceremonial Magic - NightVision Radio</t>
  </si>
  <si>
    <t>NightVision Radio Delves into the ‘Tarot of Ceremonial Magic’ with Occultist Lon Milo DuQuette.
Lon Milo Duquette, powered by Inception Radio NetworkThen on Thursday, June 28th, 2015 at 10:30 pm EDT, join the resolute seeker of truth, René Barnett of NightVision Radio provides refuge for Tony Topping to escape the clutches of the clandestine British mind control agency.
LON MILO DUQUETTE 
also known as Rabbi Lamed Ben Clifford, is an American writer, lecturer, musician, and occultist, best known as an author who applies humor in the field of Western Hermeticism. Born in Long Beach, California and raised in Columbus, Nebraska, he was an aspiring studio musician and recording artist in the 1970s, releasing two singles and an album, Charley D. and Milo, on the Epic Records label. He and his partner Charles Dennis Harris (now Charley Packard), opened for Hoyt Axton, Arlo Guthrie and performed with Sammy Davis Jr. In 1972, he quit the music business and for the next 25 years he pursued his interest in mysticism, particularly the work of Aleister Crowley (1875–1947). DuQuette began writing professionally in 1988 and has since published 16 books (translated in 12 languages).
*****
Join forces with IRN and dig deeper.
http://inceptionradionetwork.com/membership-account/membership-levels/</t>
  </si>
  <si>
    <t>FkFnCyvY9Z0</t>
  </si>
  <si>
    <t>https://youtu.be/N3QmU9Y9eJo</t>
  </si>
  <si>
    <t>Will Hart - True Origins of Aliens - Just Energy Radio</t>
  </si>
  <si>
    <t>The charismatic Dr. Rita Louise of Just Energy Radio delves into the mystery possible history of alien life beings on Earth with Will Hart.
WILL HART is a journalist, photographer, and filmmaker who has been investigating ancient mysteries and evidence of extraterrestrial intervention on Earth since 1969.
*****
Join forces with IRN and dig deeper.
http://inceptionradionetwork.com/membership-account/membership-levels/</t>
  </si>
  <si>
    <t>N3QmU9Y9eJo</t>
  </si>
  <si>
    <t>https://youtu.be/YJlMZAFWxTc</t>
  </si>
  <si>
    <t>Joanne Brocas - Miracles &amp; Healing - Supernatural Girlz</t>
  </si>
  <si>
    <t>The Power of Angel Medicine with Joanne Brocas
First on Wednesday, July 15th, 2015 at 7:30 pm EDT, join Supernatural Girlz host Patricia Baker &amp; co-host PK as they speak with angel expert and author, Joanne Brocas.  According to Joanne, Angels are expert healers who will help us with our problems – all we need to do is ask!
JOANNE BROCAS
 is an Angel medicine teacher with more than twenty years of experience in angelic communication and healing. Her latest book is The Power of Angels.  Born in South Wales, Joanne now resides in Florida with her husband. She teaches board-approed healing programs and workshops internationally
*****
Join forces with IRN and dig deeper.
http://inceptionradionetwork.com/membership-account/membership-levels/</t>
  </si>
  <si>
    <t>YJlMZAFWxTc</t>
  </si>
  <si>
    <t>https://youtu.be/GfnIM_vj85Q</t>
  </si>
  <si>
    <t>Prof. Erick Willams 2.0 - Extra Sensory Perception - TruthFunders Radio</t>
  </si>
  <si>
    <t>The adroit duo of TruthFunders Radio, Art Webb and Mark Schwartz, commit to a gamut of experiments Erick Williams has placed together to test the possibility of extra sensory perception.
ERICK WILLIAMS
 is a a full-time professor of psychology at a college in northern Maryland.  He has 38 years of experience in psychology including working in psychiatric facilities, private counseling, and, now, full-time teaching. Tune in this Wednesday at 9 pm eastern for a snapshot into the life of Roswell’s most famous family and to share in the moment of a quest for scientific innovation, right here on the Inception Radio Network.
*****
Join forces with IRN and dig deeper.
http://inceptionradionetwork.com/membership-account/membership-levels/</t>
  </si>
  <si>
    <t>GfnIM_vj85Q</t>
  </si>
  <si>
    <t>https://youtu.be/HhLRiPcaDAQ</t>
  </si>
  <si>
    <t>Jeremy Ray - The UFO Crime Scene - California Mufon Radio</t>
  </si>
  <si>
    <t>The genial prolocutor and voice of California MUFON Radio, Lorien Fenton walks through the protocol for a UFO sightings field assignment with researcher Jeremy Ray.
JEREMY RAY
was only 20 when he found himself among the NATO forces fighting in the Kosovo War in 1999, at the time just about the most dangerous spot on the planet. Ray’s job of protecting ethnic Albanians against Yugoslav forces who tried to practice “ethnic cleansing” led him to Kosovo’s capital city of Pristina, and that’s where he saw them. Four balls of red light hovered over the city, then swooshed away at high speed. Ray’s unit commander, a lieutenant, had him fill out a report of the sighting. “They took it very seriously,” he said. And that wasn’t Ray’s first sighting. Three years earlier, when he was a high school student in his hometown of Victoria, he and several of his neighbors witnessed a bright light hovering over the rooftops. “The grownups were all freaking out,”he said. After that sighting, Ray said he “had my nose in books all the time” to further his knowledge about the UFO phenomenon. “I’d known something was going on,” he said.  But it was his later experience in Kosovo that made him realize his future would involve the investigation of whatever was up there.  For the past two years, Ray has been a field investigator for MUFON (the Mutual UFO Network)…
*****
Join forces with IRN and dig deeper.
http://inceptionradionetwork.com/membership-account/membership-levels/</t>
  </si>
  <si>
    <t>HhLRiPcaDAQ</t>
  </si>
  <si>
    <t>https://youtu.be/pbSwQ8Z4lTg</t>
  </si>
  <si>
    <t>Steve Lancaster - Hidden Peak Power - Center of Light Radio</t>
  </si>
  <si>
    <t>Keith Anthony Blanchard of Center of Light Radio learn about Steve Lancaster’s recommended steps to achieving the ultimate phase of enlightenment.
STEVE LANCASTER
, is a Spiritual Seeker/Teacher and Pastor/Founder of the former Happy Church of Memphis, an organization locally renowned for its vibrant energy, compassionate empathy and bold originality. Steve evolved to explore a broader path of spiritual expression and interest.
*****
Join forces with IRN and dig deeper.
http://inceptionradionetwork.com/membership-account/membership-levels/</t>
  </si>
  <si>
    <t>pbSwQ8Z4lTg</t>
  </si>
  <si>
    <t>https://youtu.be/fzaKCqRprN0</t>
  </si>
  <si>
    <t>Dr. Azra Bertrand - Big Bang Theory - Color of Light Radio</t>
  </si>
  <si>
    <t>Keith Anthony Blanchard of Center of Light Radio adopts Dr. Azra Bertrand’s view on collective consciousness to re-evaluate the evolution of the cosmic universe.
DR. AZRA BERTRAND
MD has spent twenty years immersed in the biology of healing, with a degree in bio-chemistry from University of North Carolina, a medical degree from Duke University, holding a medical residency in California and working at a top US research facility studying how nurturing and love affects the neuro-endocrine system. He is now the pioneer of a powerful new healing process called Soul Medicine, dedicated to helping awaken our powerful original biological blueprint, which is coded for us to embody profound states of love, vitality and creativity, but is often ‘offline’.
*****
Join forces with IRN and dig deeper.
http://inceptionradionetwork.com/membership-account/membership-levels/</t>
  </si>
  <si>
    <t>fzaKCqRprN0</t>
  </si>
  <si>
    <t>https://youtu.be/2lsrS7bOJqk</t>
  </si>
  <si>
    <t>Jose Escamilla - Moon in Full Color - Heidi Hollis The Outlander</t>
  </si>
  <si>
    <t>The spirited and jocular Heidi Hollis of the Heidi Hollis – The Oulander removes the grayish tint filter from our celestial neighboring Moon with the help of film producer and executive Jose Escamilla.
JOSE ESCAMILLA 
has been editing film and video for over 20 years. Video productions in release nationwide include; L.A. Gang Violence – a documentary about LA Gangs and Donny – The Educational Dinosaur, a cartoon series starring; RUTH BUZZI, RICHARD MOLL, SWOOSIE KURTZ, BRENDA VACCARO, KATHY IRELAND, ED BEGLEY, JR., DR. JOYCE BROTHERS, TOM BOSLEY, CARLOS PALOMINO, and NEL CARTER.  In 1985 he put together a world event entitled: ONE MINUTE OF PEACE, where he asked everyone in the world to stop what they were doing all together for “one minute” in honor of Samantha Smith and the children of the world. He performed the title song at The Hollywood Bowl and via satellite world wide and the One Minute of Peace project was underway.  He produced, arranged and performed all the background music for TITO GUIZAR in 1990, as he helped Tito make a comeback with his music in an album and home video which Jose produced…
*****
Join forces with IRN and dig deeper.
http://inceptionradionetwork.com/membership-account/membership-levels/</t>
  </si>
  <si>
    <t>2lsrS7bOJqk</t>
  </si>
  <si>
    <t>https://youtu.be/aA6g2rS378g</t>
  </si>
  <si>
    <t>Brien Forester 3.0 - Elongated Cranial DNA -Just Energy Radio</t>
  </si>
  <si>
    <t>The charismatic Dr. Rita Louise of Just Energy Radio utilizes Brien Foerster’s DNA test kit to examine the genealogy of elongated skull people.
BRIEN FOERSTER
holds an Honours Bachelor Of Science degree, Brien decided to take up carving and sculpture full time, at the age of 25. In 1995 he moved to Maui, Hawaii, and was hired as assistant project manager for the building of the 62 foot double hull sailing canoe (ancestor of the modern day catamaran) Mo’okiha O Pi’ilani (Sacred Lizard That Pierces The Heavens.) This project lasted 2 years. There, having learned how to make Hawaiian outrigger canoe paddles from master carver Keola Sequiera, he started an online outrigger paddle business, which flourished internationally.
*****
Join forces with IRN and dig deeper.
http://inceptionradionetwork.com/membership-account/membership-levels/</t>
  </si>
  <si>
    <t>aA6g2rS378g</t>
  </si>
  <si>
    <t>https://youtu.be/hi-uRo5CWOQ</t>
  </si>
  <si>
    <t>Stanton Friedman - UFO's Exist - NightVision Radio</t>
  </si>
  <si>
    <t>NightVision Radio Deduces that ‘UFOs Are Real’ with the help of Nuclear Physicist Stanton Friedman
The resolute seeker of truth, René Barnett of NightVision Radio deciphers the mysticism of UFOs with the aid of one of Ufology’s most tenacious advocates, Stanton Friedman.
STANTON FRIEDMAN
is a degreed Nuclear physicist who has lectured on the topic of UFOs at more than 600colleges and over 100 professional groups in 50 states, 9 Provinces,England, Italy, Germany, Holland, France, Finland, Brazil, Australia, Korea,Mexico, Turkey, Argentina, and Israel. Often referred to as the “Father of Roswell”, Stan was the first to investigate the incident beginning in 1978. He has been investigating UFO incidents since the mid 1950’s.
*****
Join forces with IRN and dig deeper.
http://inceptionradionetwork.com/membership-account/membership-levels/</t>
  </si>
  <si>
    <t>hi-uRo5CWOQ</t>
  </si>
  <si>
    <t>https://youtu.be/Def28omwtck</t>
  </si>
  <si>
    <t>Steve Andrasko - Real Cowboys &amp; Aliens - 2014 Border Zone UFO Conference</t>
  </si>
  <si>
    <t>Steve Andrasko, “The Real Cowboys &amp; Aliens: UFO Encounters in the Wild West”
Stephen Andrasko is a librarian and UFO enthusiast based in McAllen, Texas. He has spoken at a number of major UFO conferences, including the Edinburg UFO Conference, the Border Zone International UFO Conference, the Laredo UFO Conference, and the Del Rio UFO Festival. Stephen is an avid reader of science-fiction and has a deep interest in the subject of extraterrestrial life. He is also a well-known public speaker and story teller in South Texas, appearing frequently at numerous venues. He holds a Master’s degree in Library Science from the University of North Texas. He is currently co-authoring a book with Noe Torres regarding a famous UFO incident from the 1970s.
Inception Radio Network was proud to broadcast the “2014 Border Zone International UFO Festival” conference lecture live in its entirety on Saturday October 25th, 2014 at 10:00 am EDT  / 7:00 am PDT with Keynote speaker Nick Pope. The conference was hosted by WWW.UFOBORDERZONE.COM.
THE BORDER ZONE UFO INTERNATIONAL FESTIVAL
was held October 24th and 25th, 2014, in Presidio, Texas. The event was inspired by the world-famous “Mexico’s Roswell” UFO crash that occurred approximately 40 miles northwest of Presidio, near the small Mexican town of Coyame. The Coyame UFO Crash of 1974 is documented in the book Mexico’s Roswell by Noe Torres and Ruben Uriarte and was featured on the History Channel’s UFO Files and also on the UFO Hunters television series. 
*****
Join forces with IRN and dig deeper.
http://inceptionradionetwork.com/membership-account/membership-levels/</t>
  </si>
  <si>
    <t>Def28omwtck</t>
  </si>
  <si>
    <t>https://youtu.be/0YyEIlAPNq8</t>
  </si>
  <si>
    <t>Ruben Uriarte &amp; Noe Torres - Revisiting the Coyame Incident - 2014 Border Zone UFO Conference</t>
  </si>
  <si>
    <t>Ruben Uriarte and Noe Torres “Revisiting the Coyame Incident”
The incredible story of a mid-air collision in August 1974 between a small plane and a UFO on the U.S.-Mexico border near the city of Presidio, Texas. Following the crash, the governments of both Mexico and the U.S. sent troops to recover the fallen UFO. Since the publication of their first book in 2007, the authors have uncovered several key new witnesses and a number of important new details about the case. This amazing UFO story has been featured on numerous television documentaries, including the History Channel’s UFO Files, UFO Hunters, UFOs of the 1970s, and Extraterrestrial Contact.
*****
Join forces with IRN and dig deeper.
http://inceptionradionetwork.com/membership-account/membership-levels/</t>
  </si>
  <si>
    <t>0YyEIlAPNq8</t>
  </si>
  <si>
    <t>https://youtu.be/asheW-G-s9A</t>
  </si>
  <si>
    <t>Melanie Young - The Starchild Skull - 2014 Border Zone UFO Conference</t>
  </si>
  <si>
    <t>Melanie Young – “Latest Findings on the Starchild Skull”
*****
Join forces with IRN and dig deeper.
http://inceptionradionetwork.com/membership-account/membership-levels/</t>
  </si>
  <si>
    <t>asheW-G-s9A</t>
  </si>
  <si>
    <t>https://youtu.be/Bk5Gs7kLtv8</t>
  </si>
  <si>
    <t>Dr. Javier Morales - Coyame Paranormal - 2014 Border Zone UFO Conference</t>
  </si>
  <si>
    <t>Dr. Javier Morales, “Coyame Paranormal”
The talk covers the reported crash of a UFO near Coyame in 1974, as well as other UFO sightings in the area – and other paranormal events.
*****
Join forces with IRN and dig deeper.
http://inceptionradionetwork.com/membership-account/membership-levels/</t>
  </si>
  <si>
    <t>Bk5Gs7kLtv8</t>
  </si>
  <si>
    <t>https://youtu.be/goO4o_w2E1s</t>
  </si>
  <si>
    <t>David Bennett Carren - Close Encounters on TV and Film - 2014 Border Zone UFO Conference</t>
  </si>
  <si>
    <t>David Bennett Carren, “Close Encounters on TV and Film”
David Bennett Carren has directed, written or produced more than 200 films and television shows, including Star Trek, Stargate, Twilight Zone, Murder, She Wrote, Diagnosis Murder, and Walker, Texas Ranger. In his long Hollywood career, he counts among his fondest memories working with Star Trek creator Gene Roddenberry, as well as the cast and crew of Star Trek: Next Generation, including Patrick Stewart, Brent Spiner, and many others. His stories will thrill and inspire you.
*****
Join forces with IRN and dig deeper.
http://inceptionradionetwork.com/membership-account/membership-levels/</t>
  </si>
  <si>
    <t>goO4o_w2E1s</t>
  </si>
  <si>
    <t>https://youtu.be/e3k0NcITeJg</t>
  </si>
  <si>
    <t>Nick Pope Pt 2 - The Search for Alien Life - 2014 Border Zone UFO Conference</t>
  </si>
  <si>
    <t>Nick Pope, “The Search for Alien Life”
*****
Join forces with IRN and dig deeper.
http://inceptionradionetwork.com/membership-account/membership-levels/</t>
  </si>
  <si>
    <t>e3k0NcITeJg</t>
  </si>
  <si>
    <t>2015 07 17</t>
  </si>
  <si>
    <t>https://youtu.be/K3fNWN3JLN0</t>
  </si>
  <si>
    <t>Nick Pope Pt 1 - UFO Encounter at Rendlesham - 2014 Border Zone UFO Conference</t>
  </si>
  <si>
    <t>Keynote: Nick Pope, “UFO Encounter at Rendlesham”
*****
Join forces with IRN and dig deeper.
http://inceptionradionetwork.com/membership-account/membership-levels/</t>
  </si>
  <si>
    <t>K3fNWN3JLN0</t>
  </si>
  <si>
    <t>https://youtu.be/nSzajvuACAE</t>
  </si>
  <si>
    <t>Linda Moulton Howe - Cattle Mutilation &amp; Aliens - Heidi Hollis The Outlander</t>
  </si>
  <si>
    <t>The spirited and jocular Heidi Hollis of the Heidi Hollis – The Oulander recruits Linda Moulton Howe to inspect the voracity of reports alleging surgically-precise slaughter of livestock through unexplained means and the rumors aliens or a secret military operation could be responsible.
LINDA MOULTON HOWE
is a graduate of Stanford University with a Masters Degree in Communication. She has devoted her documentary film, television, radio, writing and reporting career to productions concerning science, medicine and the environment. Ms. Howe has received local, national and international awards, including three regional Emmys, a national Emmy nomination and a Station Peabody award for medical programming. Linda’s documentaries have included A Strange Harvest and Strange Harvests 1993, which explored the worldwide animal mutilation mystery. Another film, A Prairie Dawn, focused on astronaut training in Denver….
*****
Join forces with IRN and dig deeper.
http://inceptionradionetwork.com/membership-account/membership-levels/</t>
  </si>
  <si>
    <t>nSzajvuACAE</t>
  </si>
  <si>
    <t>2015 07 16</t>
  </si>
  <si>
    <t>https://youtu.be/pa7_wfSw2r0</t>
  </si>
  <si>
    <t>Anthony Cummings - The Mind of a Pirate - Psychology's Outer Limits</t>
  </si>
  <si>
    <t>Professor Erick Williams of Psychology’s Outer Limits probes the mind of modern day pirate Anthony Cummins for clues to what may have motivated him to take on a high-risk line of work.
ANTHONY CUMMINS 
is a Marine Captain, Aka ‘Capitano Tonz’. For more than 20 years he’s been working the South China Sea. Prior to that Anthony was known as Capt Arabone when working the Red Sea. He also worked the Baltic and North Seas, the Med, the Black Sea, the Andaman Sea and the river Mekong.
*****
Join forces with IRN and dig deeper.
http://inceptionradionetwork.com/membership-account/membership-levels/</t>
  </si>
  <si>
    <t>pa7_wfSw2r0</t>
  </si>
  <si>
    <t>https://youtu.be/7GfwCyYwptI</t>
  </si>
  <si>
    <t>Richard Smith - John Ford UFO Deterrence - Future Theater</t>
  </si>
  <si>
    <t>Bill and Nancy Birnes of Future Theater pick the brain of Richard Smith as they trace the steps taken by John Ford, before he was railroaded and thrown into the darkest U.S. dungeon in UFO history.
RICHARD SMITH
is an experiencer, author, public speaker and radio host on the topic of UFOs, the Moorish Legacy and related matters. He was born in Tampa, Florida, in 1970. He grew up in Farmingdale, New York, playing baseball, soccer and the piano while studying art, math, science fiction and the cosmos. He earned an Associate’s degree in Advertising Art and Design and a Bachelor’s degree in Visual Arts and Communication at New York State University. He also received the Certificate of Achievement Award, honored for Outstanding Achievement, at New York State University for his dedicated work with Extraterrestrial Intervention and Alien Abduction Phenomena. He is an alumnus of both Farmingdale and Old Westbury colleges. Since publishing his experiences on the subject of alien contact in 1999, Richard has travelled throughout the U.S. speaking to audiences.
*****
Join forces with IRN and dig deeper.
http://inceptionradionetwork.com/membership-account/membership-levels/</t>
  </si>
  <si>
    <t>7GfwCyYwptI</t>
  </si>
  <si>
    <t>https://youtu.be/PLBOWOAr_QA</t>
  </si>
  <si>
    <t>Mary Sutherland - Ancient Human Giants - Heidi Hollis The Outlander</t>
  </si>
  <si>
    <t>The spirited and jocular Heidi Hollis of the Heidi Hollis – The Oulander cracks the secrets of the ancient giants in the Midwest with researcher Mary Sutherland.
MARY SUTHERLAND
focuses on psychical research (paranormal, or what is now commonly referenced as parapsychology) and the understanding and reconstructing the mental and cultural world of the ‘Ancient Ones’ and their bearing on modern humanit…
*****
Join forces with IRN and dig deeper.
http://inceptionradionetwork.com/membership-account/membership-levels/</t>
  </si>
  <si>
    <t>PLBOWOAr_QA</t>
  </si>
  <si>
    <t>2015 07 14</t>
  </si>
  <si>
    <t>https://youtu.be/V5h2iOcv0ms</t>
  </si>
  <si>
    <t>#1 - John Ford UFO Nightmare - A Monthly News Report</t>
  </si>
  <si>
    <t>IRN Presents the ‘John Ford UFO Nightmare’ A Live Roundtable Discussion. The advocates behind the ‘Free John Ford’ initiative take part in a live roundtable discussion about the UFO community’s strangest conspiracy case involving researcher John Thomas Ford.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are a frame-up.
*****
Join forces with IRN and dig deeper.
http://inceptionradionetwork.com/membership-account/membership-levels/
The John Ford Initiative
(an excellent archive of information for this case)
http://ufoteacher.com/johnford
*****
John Ford is the first UFO investigator to be seriously persecuted by the authorities. Shall we sit idly by while our colleague's life is destroyed? If John Ford is silenced, WHO IS NEXT? Get involved.</t>
  </si>
  <si>
    <t>V5h2iOcv0ms</t>
  </si>
  <si>
    <t>2015 07 13</t>
  </si>
  <si>
    <t>https://youtu.be/aq7dPSd-OAw</t>
  </si>
  <si>
    <t>Edd Edwards - Light Work Healing - Supernatural Girlz</t>
  </si>
  <si>
    <t>Join Supernatural Girlz host Patricia Baker &amp; co-host PK as they speak with Healer, Edd Edwards.  Edd offers two sessions of his powerful lightwork for the AUDIENCE during the LIVE show. 
EDD EDWARDS
 worked with the unusual energy in his hands and body constantly as he was growing up. His favorite subjects in school were science and physics, and through them he searched for the scientific explanation of the energy he was experiencing – but there were no explanations to be found until 1994 when he met the distinguished physicist, Dr. William Levengood of Grass Lake, Michigan. Dr. Levengood was able to measure and quantify Edd’s energy output in his laboratory. For several years Edd worked on laboratory experiments with Dr. Levengood, as well as with Dr. John Gedye and Charles Pyler. He learned how to increase his energy output, to turn the energy output off completely, to control the switch of the polarity of the energy from positive to negative, and to affect the lab equipment from a great distance (even thousands of miles). Edd and the scientists designed and carried out countless experiments, with Edd’s measurable output of energy continually increasing. At the same time, control of his energy became more precise. Edd works with the prestigious Rhine Institute and offers private and group sessions.
*****
Join forces with IRN and dig deeper.
http://inceptionradionetwork.com/membership-account/membership-levels/</t>
  </si>
  <si>
    <t>aq7dPSd-OAw</t>
  </si>
  <si>
    <t>2015 07 12</t>
  </si>
  <si>
    <t>https://youtu.be/iMmITIeYbPs</t>
  </si>
  <si>
    <t>Rey Hernandez 2.0 - ExtraTerrestrial Encounters - California Mufon Radio</t>
  </si>
  <si>
    <t>The genial prolocutor and voice of California MUFON Radio, Lorien Fenton takes a serious look into alien encounters phenomenon with Rey Hernandez, founder of the “Foundation for Research into Extraterrestrial Encounters” (F.R.E.E.).
REINERIO (REY) HERMANDEZ
 is an Experiencer and is currently employed as an Estate Tax Attorney with the IRS, US Dept of Treasury.  He was previously the Director of the Center for a Sustainable Urban Environment at the City University of New York and the Director of the Office of Community Environmental Planning for the City of New York.  He has attended Rutgers College, Cornell University and was a Ph.D. Candidate at U.C. Berkeley in City and Regional Planning.  He was also the recipient of a National Science Foundation Ph.D. Fellowship…
*****
Join forces with IRN and dig deeper.
http://inceptionradionetwork.com/membership-account/membership-levels/</t>
  </si>
  <si>
    <t>iMmITIeYbPs</t>
  </si>
  <si>
    <t>https://youtu.be/wCCqrL7u_bk</t>
  </si>
  <si>
    <t>Mike Lucas - UFO Sightings - California Mufon Radio</t>
  </si>
  <si>
    <t>The genial prolocutor and voice of California MUFON Radio, Lorien Fenton opens up the lines to discuss the latest happenings of ufology with special guest host Mike Lucas.
LORIEN FENTON became actively involved in the San Francisco Bay Area UFO Community after almost dying from a mysterious form of Pneumonia during the H1N1 scare of Summer 2009. It was that near death experience which propelled her into doing the work she loves in a community that she has been passionate about her entire life. Currently, Lorien is the Marin/Sonoma MUFON Section Director, holding meeting in Petaluma, CA on the first Saturday of the month. Visit www.MUFONMarinSonoma.com.
Her current work includes being a business manager (covering all aspects from webdesign and bookkeeping to marketing and PR) to UFO, Paranormal, Crypto, Alien, Big Foot, Mind Control, Super Soldier, Black-ops, etc. authors, presenters and researchers. She is also a part-time bookkeeper, a marketing and PR person for Psychotherapists who speak and have authored books and she has her own publishing company, LAFing Press. Lorien is the co-producer of UFO CON in Santa Clara, CA with Brian William Hall (who is the producer of UFO CON’s sister event, Conspiracy CON) and is the producer of the first ever Super Soldier Summit this past June 23rd, 2012. Her next event, Mind Control &amp; Super Soldiers: Summit II, is in the works to be held in either Los Angeles or Las Vegas in late March, 2013.
*****
Join forces with IRN and dig deeper.
http://inceptionradionetwork.com/membership-account/membership-levels/</t>
  </si>
  <si>
    <t>wCCqrL7u_bk</t>
  </si>
  <si>
    <t>https://youtu.be/ucpK5Y5CGlA</t>
  </si>
  <si>
    <t>Vanessa Lamorte - The Language of Light - Center of Light Radio</t>
  </si>
  <si>
    <t>Keith Anthony Blanchard of Center of Light Radio recruits Vanessa Lamorte to breakdown the techniques of the light language system, which is used throughout the galaxies, star systems and across time on Earth.
VANESSA LAMORTE
is a visionary, ancient wisdoms teacher and healer, Reiki Master, musician and inter-dimensional channeler. Vanessa holds a Master of Arts in Transpersonal Psychology. Her work with sound healing and light language augments her healing practice and adds depth to her teaching style. The Lyran-Sirian Council, a galactic collective, are a benevolent group of star beings that aid her professional work and bring new updates and insights. Vanessa’s wish is to support, inspire and guide you in reclaiming your starlight!”
*****
Join forces with IRN and dig deeper.
http://inceptionradionetwork.com/membership-account/membership-levels/</t>
  </si>
  <si>
    <t>ucpK5Y5CGlA</t>
  </si>
  <si>
    <t>https://youtu.be/567pdSyfAzk</t>
  </si>
  <si>
    <t>William Henry - InterDimensional ExtraTerrestrial Beings - EPIC Voyagers Radio</t>
  </si>
  <si>
    <t>The renowned visionary and psychic phenom John Cappello takes the chair and microphone on EPIC Voyages Radio to analyze William Henry's theory of the inter-dimensional extra-terrestrial beings from the planet Sion and their potential modus operandi.
WILLIAM HENRY 
is an investigative mythologist and author of ten books on ancient mythology and neo-archaeology with a Stargate twist. By applying the latest theories in science and consciousness to ancient myths of the gates of the illumined gods, including Sumerian, Egyptian and Holy Grail gateway myths, he hopes to uncover the secrets of the guarded, by such groups as the Illuminati. His latest book is ‘Lost Secrets of the Watchers’. 
*****
Join forces with IRN and dig deeper.
http://inceptionradionetwork.com/membership-account/membership-levels/</t>
  </si>
  <si>
    <t>567pdSyfAzk</t>
  </si>
  <si>
    <t>https://youtu.be/FVZXmcntlkA</t>
  </si>
  <si>
    <t>Bob Newton - Bones of Lost Giants - EPIC Voyagers Radio</t>
  </si>
  <si>
    <t>EPIC Voyages Radio’s au courant power-couple, Bruce and Dani Fenton dig into the work of the Rogue explorer Bob Newton.
*****
Join forces with IRN and dig deeper.
http://inceptionradionetwork.com/membership-account/membership-levels/</t>
  </si>
  <si>
    <t>FVZXmcntlkA</t>
  </si>
  <si>
    <t>https://youtu.be/zppTEKe1nEI</t>
  </si>
  <si>
    <t>Lois J. Wetzel 2.0 - Past Lives - EPIC Voyagers Radio</t>
  </si>
  <si>
    <t>EPIC Voyages Radio’s Dr. Laurel B. Tague employs researcher Lois J. Wetzel to share her research on the how past-life memories are part of a compendium of mystical knowledge supposedly encoded in a non-physical plane of existence known as the astral plane.
LOIS WETZEL 
is a Reiki Master-Teacher, a Professional Certified PaRama Level BodyTalk Practitioner, a trained and practicing shaman, and an Advanced facilitator of PSYCH-K. She is the founder of EDINA Energy Medicine, a healing technique based in ancient practice across many cultures. Lois is also a published author, BlogTalk Radio show host, and writes for “Sedona Journal” magazine under the pen name, “Lotus Fire.” At her website, you can subscribe to her email newsletter pertaining to past life revelations and impact.
*****
Join forces with IRN and dig deeper.
http://inceptionradionetwork.com/membership-account/membership-levels/</t>
  </si>
  <si>
    <t>zppTEKe1nEI</t>
  </si>
  <si>
    <t>https://youtu.be/YcK2fnNWT04</t>
  </si>
  <si>
    <t>Jason Gregory - Achieving Tranquility - Just Energy Radio</t>
  </si>
  <si>
    <t>The charismatic Dr. Rita Louise of Just Energy Radio finds the secret to the science of calm and tranquility with renowned spiritual philosopher Jason Gregory.
JASON GREGORY 
is a spiritual philosopher and practitioner of internal arts and esoteric health. He is an internationally renowned author, writer, filmmaker, teacher and worldwide speaker specializing in the fields of eastern and western philosophy, comparative religion, spiritual traditions, metaphysics and ancient cultures. For several years Jason has lived and studied in Asia with the students and masters of the varying sects of Buddhism, Gnosticism, Hermetic Philosophy, Hinduism and Taoism. In these years Jason has searched ashrams, monasteries and temples in some of the most remote places in the world exploring perennial wisdom.
*****
Join forces with IRN and dig deeper.
http://inceptionradionetwork.com/membership-account/membership-levels/</t>
  </si>
  <si>
    <t>YcK2fnNWT04</t>
  </si>
  <si>
    <t>2015 07 11</t>
  </si>
  <si>
    <t>https://youtu.be/cdHO6yBHXsI</t>
  </si>
  <si>
    <t>Mary Joyce - Secret Underground Bases - NightVision Radio</t>
  </si>
  <si>
    <t>The resolute seeker of truth, René Barnett of NightVision Radio follow Mary Joyce’s navigational maps that contain marked sites of military bases buried within the Appalachian mountains.
MARY JOYCE  has worked for two major metropolitan area newspapers as a writer, columnist, artist, Sunday magazine editor and feature editor. On the side, she’s written magazine articles and five other books. Currently she is editor of the Sky Ships over Cashiers website which features cutting-edge topics. She also has worked for the world’s largest private printing company, a major metropolitan air pollution control agency, a community college and political campaigns. Her career includes working for a Fortune 100 company coordinating art and printing for talking children’s books. In that capacity, she worked directly with many creative teams including those at Marvel Comics, Golden Books, Mr. Rogers, Berenstain Bears and Steven Spielberg’s “ET” book staff.
*****
Join forces with IRN and dig deeper.
http://inceptionradionetwork.com/membership-account/membership-levels/</t>
  </si>
  <si>
    <t>cdHO6yBHXsI</t>
  </si>
  <si>
    <t>https://youtu.be/iCrcMYfwORY</t>
  </si>
  <si>
    <t>Betty Andreasson Luca - Alien Abduction Nightmare -NightVision Radio</t>
  </si>
  <si>
    <t>The resolute seeker of truth, René Barnett of NightVision Radio takes a trip back in time with alien abductee Betty Andreasson Luca, to revisit the daunting alien abduction experience that shook her to her core.
BETTY ANDREASSON LUCA 
is a devout Christian. During her abduction, she was taken before a being of intense light and love called “the One.” This description of this being is remarkably similar to descriptions of the so-called “Being of Light” encountered in near-death experiences. Her first abduction occurred during her childhood and culminated with an abduction experience that involved her whole family. Led by a number of teams of highly-credentialed investigators, her experience is one of the most thoroughly investigated cases ever reported in the annals of hypnotherapy. Betty’s story is documented in Raymond Fowler’s book, The Andreasson Affair: The Documented Investigation of a Woman’s Abduction Aboard a UFO.
*****
Join forces with IRN and dig deeper.
http://inceptionradionetwork.com/membership-account/membership-levels/</t>
  </si>
  <si>
    <t>iCrcMYfwORY</t>
  </si>
  <si>
    <t>https://youtu.be/_Xj0Dh7PnX0</t>
  </si>
  <si>
    <t>Brandon Herd - Lost American Civilizations &amp; Ancient Egypt - PANG Radio - Insider's Preview</t>
  </si>
  <si>
    <t>The charismatic Dr. Rita Louise of Just Energy Radio joins Brandon Herd on a scavenger hunt for evidence of lost American civilizations. Later in the show, Dr. Rita learns hidden secrets of ancient Egyptian history from researcher Jerret Gardner.
BRANDON HERD is a US Army veteran with service in Afghanistan and Iraq. He has a Master’s degree in Psychology as well as a BS degree in Management. He has researched and reported on mysterious locations throughout the United States, Europe and the Middle East. He is an instructor for the U.S. Army’s Command and General Staff Officers School as well as a secondary education teacher.
JERRET GARDNER is accustomed to fact reporting. In August of 2009 he spent 30 days investigating many of Egypt’s pyramids and temples in order to disclose what Egyptologists would rather not let you see. He has uncovered and photographed new evidence which contradicts many aspects of Egyptology’s long standing paradigm — and Egyptologists are taking notice.
*****
Join forces with IRN and dig deeper.
http://inceptionradionetwork.com/membership-account/membership-levels/</t>
  </si>
  <si>
    <t>_Xj0Dh7PnX0</t>
  </si>
  <si>
    <t>https://youtu.be/5URldSUpB6k</t>
  </si>
  <si>
    <t>Dane Wigington - HAARP Triggering Yellowstone - EPIC Voyagers Radio</t>
  </si>
  <si>
    <t>EPIC Voyages Radio’s Dr. Laurel B. Tague maps the trends of unusual weather patterns with engineer Dane Wigington. Later in the show, Laurel talks to Mike of The HAARP Report to discuss static and SBX-1 mobile transmitters, triggering the Yellowstone Caldera, and more.
DANE WIGINGTON
has an extensive background in solar energy. He is a former employee of Bechtel Power Corp. and was a licensed contractor in California and Arizona. His personal residence was feature in a cover article on the world’s largest renewable energy magazine, Home Power. He owns a 1,600-acre “wildlife preserve” next to Lake Shasta in northern California. He focused his efforts and energy on the geo-engineering issue when he began to lose very significant amounts of solar uptake due to what ever-increasing “solar obscuration” caused from the aircraft spraying as he also noted significant decline in forest health and began testing and research into the geo-engineering issue about a decade ago. He is the lead researcher for www.geoengineeringwatch.org and has investigated all levels of geo-engineering from chemtrails to HAARP. He assisted Michael Murphy with his production of “What in the World are They Spraying” and has appeared on an extensive number of interviews to explain the environmental dangers we face on a global level.
*****
Join forces with IRN and dig deeper.
http://inceptionradionetwork.com/membership-account/membership-levels/</t>
  </si>
  <si>
    <t>5URldSUpB6k</t>
  </si>
  <si>
    <t>https://youtu.be/McEqkAvI9fw</t>
  </si>
  <si>
    <t>Philip Comella - Big Bang Theory - Gabriel Roberts -The Power of Belief - Just Energy Radio</t>
  </si>
  <si>
    <t>The charismatic Dr. Rita Louise of Just Energy Radio goes beyond the conventional concepts of religion and science by using the theoretical research developed by Philip Comella. Then later in the show, Dr. Rita connects with Gabriel Roberts to get to the root of spiritual Gnostic beliefs.
PHILIP COMELLA is a lawyer, visionary futurist, and host of the popular radio show Conversations Beyond Science and Religion, podcast at www.webtalkradio.net. His book,The Collapse of Materialism: Visions of Science, Dreams of God, is a culmination of decades of work committed to developing a new and credible scientific paradigm to unify the physical world of science with the metaphysics of religion. He lives with his wife and daughter in Glen Ellyn, Illinois.
GABRIEL ROBERTS is a theological scholar, researcher and public speaker that specializes in discussions about the nature of perception and belief. After 27 years of passionate searching and study, Gabriel stepped away from his long held Christian faith to explore into a more expansive and fluid worldview. His latest book, The Quest For Gnosis explores the roots of belief, the power of the ecstatic state in one’s life.
*****
Join forces with IRN and dig deeper.
http://inceptionradionetwork.com/membership-account/membership-levels/</t>
  </si>
  <si>
    <t>McEqkAvI9fw</t>
  </si>
  <si>
    <t>2015 07 10</t>
  </si>
  <si>
    <t>https://youtu.be/BdqFpwAFaRw</t>
  </si>
  <si>
    <t>Freddy Silva - Pyramids At Giza - NightVision Radio</t>
  </si>
  <si>
    <t>The resolute seeker of truth, René Barnett of NightVision Radio challenges the arduous sacred sites researcher Freddy Silva to decode the greatest monoliths in the world; such as; the Pyramids at Giza, Stonehenge, and the intricate designs of Crop Circles.
FREDDY SILVA 
is one of the world’s leading researchers of sacred sites, ancient systems of knowledge and the interaction between temples and consciousness. He is best-selling author of ‘First Templar Nation’, and ‘The Divine Blueprint’. His first book ‘Secrets in the Fields: The Science and Mysticism of Crop Circles’, is a critically-acclaimed work, published in four languages, providing the only thorough appraisal of this much misunderstood phenomenon. He has also directed several documentaries, including Stairways To Heaven: The Practical Magic of Sacred Space; Templemaking; and In The Footsteps of Isis….
*****
Join forces with IRN and dig deeper.
http://inceptionradionetwork.com/membership-account/membership-levels/</t>
  </si>
  <si>
    <t>BdqFpwAFaRw</t>
  </si>
  <si>
    <t>https://youtu.be/LxtD-gXQ2RM</t>
  </si>
  <si>
    <t>Rick Friar - Hidden Government - TruthFunders Radio</t>
  </si>
  <si>
    <t>the adroit duo of TruthFunders Radio, Art Webb and Mark Schwartz look into the conspiracies of hidden government agendas with Rick Friar.
*****
Join forces with IRN and dig deeper.
http://inceptionradionetwork.com/membership-account/membership-levels/</t>
  </si>
  <si>
    <t>LxtD-gXQ2RM</t>
  </si>
  <si>
    <t>2015 07 08</t>
  </si>
  <si>
    <t>https://youtu.be/8EIgDHpK8T0</t>
  </si>
  <si>
    <t>Jim Marrs - JFK's Execution - EPIC Voyages</t>
  </si>
  <si>
    <t>EPIC Voyages Radio’s Jim Marrs investigates the JFK execution and reports on a variety of hidden truth subjects with callers to IRN on an Open Lines evening.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</si>
  <si>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8EIgDHpK8T0</t>
  </si>
  <si>
    <t>https://youtu.be/EXwYTIpM4PY</t>
  </si>
  <si>
    <t>Helen Littrell - Alien Hybrids Are Here - Supernatural Girlz</t>
  </si>
  <si>
    <t>Join Supernatural Girlz Patricia Baker, co-host Patricia Kirkman, (PK), and special co-host Becky Andreasson on this very special show. The Girlz speak with author Helen Littrell, author of Raechel’s Eyes. Helen’s daughter, Marisa, lived with an alien hybrid named Raechel, who had an unusual appearance, strange dietary habits, robot-like speech and ultimately disappeared with her “father” an Air Force Lieutenant, without a trace.
HELEN LITTRELL
operates a medical transcription business and serves as a freelance editor and consultant for a major medical publisher. She has also authored six medical terminology books. After undergoing hypnotic regressions following the death of her daughter Marisa, she began to realize the depth of her involvement with her daughter’s roommate Raechel, who Helen now understands was in fact an alien/human hybrid.
*****
Join forces with IRN and dig deeper.
http://inceptionradionetwork.com/membership-account/membership-levels/</t>
  </si>
  <si>
    <t>EXwYTIpM4PY</t>
  </si>
  <si>
    <t>2015 07 06</t>
  </si>
  <si>
    <t>https://youtu.be/ELWjQzV4-t4</t>
  </si>
  <si>
    <t>Jim Marrs 2.0 - Who Executed JFK  - EPIC Voyages</t>
  </si>
  <si>
    <t>EPIC Voyages Radio’s Dr. Laurel B. Tague invites the award-winning journalist Jim Marrs, to discuss his theory that suggest the JFK execution had more players in the mix then originally reported.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</si>
  <si>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ELWjQzV4-t4</t>
  </si>
  <si>
    <t>2015 07 05</t>
  </si>
  <si>
    <t>https://youtu.be/gAFgPo6qD4U</t>
  </si>
  <si>
    <t>Prof. Erick Williams - The Sociopath's Mind - Psychology's Outer Limits</t>
  </si>
  <si>
    <t>Professor Erick Williams of Psychology’s Outer Limits digs into the mind of a sociopath and the psychological triggers to O.C.D..
SOCIOPATH
is a person with an antisocial personality disorder, exhibiting antisocial behavior that usually is the result of social and environmental factors in the person’s early life.
*****
Join forces with IRN and dig deeper.
http://inceptionradionetwork.com/membership-account/membership-levels/</t>
  </si>
  <si>
    <t>gAFgPo6qD4U</t>
  </si>
  <si>
    <t>https://youtu.be/bvh8Y4-ZjIQ</t>
  </si>
  <si>
    <t>Todd Michael - Alien Contact Strategies - California Mufon Radio</t>
  </si>
  <si>
    <t>The genial prolocutor and voice of California MUFON Radio, Lorien Fenton, revisits Todd Michael’s three-part alien contact series.
TODD MICHAEL
has lived in or toured 35 states in the USA as well as 7 foreign countries. He has worked for State and Federal governments and within corporate American franchises. Beginning in 2005, he opened up to what some readers will refer to as a Spiritual Awakening. During this period of his life, Todd engaged other beings in conversation and relationship, as he discusses in his books. Then about 4 years later, Todd landed at the Ye Olde UFO Store in Sedona, Arizona, where he contributed his time and efforts to help the curious human experience contact for themselves, based on his own experiences and understanding. “It was more than just skywatching or attempting to get a craft to signal us back,” he says….
*****
Join forces with IRN and dig deeper.
http://inceptionradionetwork.com/membership-account/membership-levels/</t>
  </si>
  <si>
    <t>bvh8Y4-ZjIQ</t>
  </si>
  <si>
    <t>https://youtu.be/GTz8yLUbVuI</t>
  </si>
  <si>
    <t>Eric Pearl - On Teaching Healing - Just Energy Radio</t>
  </si>
  <si>
    <t>The charismatic Dr. Rita Louise of Just Energy Radio gets an inside scoop on new healing techniques for the human mind and soul, from Eric Pearl.
ERIC PEARL, DC, founder of The Reconnection, has been featured in top media including  TheDr. Oz Show, The New York   Times  and   CNN. He has presented at leading venues including the United Nations and  Madison Square Garden. His internationally bestselling book, The Reconnection: Heal Others, Heal Yourself, now in 39 languages, has been endorsed by such notables as Deepak Chopra,  MD and Wayne Dyer, PhD.
*****
Join forces with IRN and dig deeper.
http://inceptionradionetwork.com/membership-account/membership-levels/</t>
  </si>
  <si>
    <t>GTz8yLUbVuI</t>
  </si>
  <si>
    <t>2015 07 02</t>
  </si>
  <si>
    <t>https://youtu.be/mXw3yZu8cxc</t>
  </si>
  <si>
    <t>Adrian Lee 2.0 - The Secrets of Necromancy - PANG Radio - Insider's Preview</t>
  </si>
  <si>
    <t>The sleuth duo of PANG Radio, Mike (MJ) Lucas and Ken Storch take a gallant ride through an early pioneer town with author and Clairvoyant, Adrian Lee.
ADRIAN LEE
is an experienced Tarot reader, Clairvoyant, Historian, Artist, and Author currently living in Minnesota. Adrian uses his spirit guides to talk to spirit guides to give patients a unique Tarot card reading experience. He also use his spirit guides, clairvoyance and clairsentience to help contact deceased loved ones through symbols, pictures and feelings. Adrian is a fully qualified Reiki healer and can directly trace his training through to Mikao Usui. He is also the author of the book “Mysterious Minnesota: Digging Up the Ghostly Past at 13 Haunted Sites“
*****
Join forces with IRN and dig deeper.
http://inceptionradionetwork.com/membership-account/membership-levels/</t>
  </si>
  <si>
    <t>mXw3yZu8cxc</t>
  </si>
  <si>
    <t>2015 07 01</t>
  </si>
  <si>
    <t>https://youtu.be/iGVFsP7f8QY</t>
  </si>
  <si>
    <t>Shadow People - Open Lines 5.0 - Heidi Hollis The Outlander</t>
  </si>
  <si>
    <t>Heidi Hollis – The Outlander opens the evening by responding to listener emails then shares the podium with listeners who want to share their personal UFO and Paranormal experience.
“Have you or someone you know experienced something odd from the holy to the unholy? I’m someone who has been there, seen that, experienced it, wrote about it and got over it and NOW I’m helping others do the same thing!
So call me with your stories, or email me at: dasoutlander@gmail.com and listen in to hear me read and address your questions! If you know me or my show, it’s going to be fun, spooky, with Shadow People and interesting!”
*****
Join forces with IRN and dig deeper.
http://inceptionradionetwork.com/membership-account/membership-levels/</t>
  </si>
  <si>
    <t>iGVFsP7f8QY</t>
  </si>
  <si>
    <t>https://youtu.be/Go-1rG6An4Q</t>
  </si>
  <si>
    <t>Cappello 2.0 - The Roots of Astrology - EPIC Voyagers Radio</t>
  </si>
  <si>
    <t>EPIC Voyages Radio’s Dr. Laurel B. Tague channels the extraordinary wavelengths of visionary, medium, and psychic John Cappello for a broad consultation regarding  Astrology Primer.
JOHN CAPPELLO
is a Psychic, Medium, and Visionary. While he has been working professionally in metaphysics since 1997, John has been interested in psychic ability and the study of existence “beyond the physical” since he was a child. John’s has an extensive knowledge of Western Astrology and tarot, but his best work is done without the use of any tools. Through the use of his Psychic abilities, John can provide a detailed description of past, present, and potential future situations and events. As a Medium, he is also able to bring forth
*****
Join forces with IRN and dig deeper.
http://inceptionradionetwork.com/membership-account/membership-levels/</t>
  </si>
  <si>
    <t>Go-1rG6An4Q</t>
  </si>
  <si>
    <t>https://youtu.be/oHdLGK9c9K4</t>
  </si>
  <si>
    <t>Dr. Paul Moller - Robotic Flying Cars - California Mufon Radio</t>
  </si>
  <si>
    <t>The genial prolocutor and voice of California MUFON Radio, Lorien Fenton, looks forward to cruising both on pavement and in the air with Dr. Paul Moller’s extraordinary alien-like Skycars.
PAUL MOLLER 
founded the Company and has served as the company’s President since its formation. He holds a Masters in Engineering and Ph.D. from McGill University. Dr. Moller was a professor of Mechanical and Aeronautical Engineering at the University of California, Davis, from 1963 to 1975, where he developed the Aeronautical Engineering program. In 1972 he founded SuperTrapp Industries and was Chief Executive Officer, as SuperTrapp became the most recognized international name in high-performance engine silencing systems. SuperTrapp Industries was sold in 1988. In 1983 he founded the Company to develop powered lift aircraft. Under his direction the Company completed contracts with NASA, NOSC, DARPA, NRL, Harry Diamond Labs, Hughes Aircraft Company, California Department of Transportation and the U.S. Army, Navy, and Air force. These contracts included the development and deployment of numerous unmanned aerial vehicles and Wankel based engines. Dr. Moller has received 43 patents including the first U.S. patent on a fundamentally new form of powered lift aircraft. In 1980 he developed the Davis Research Park, a 38-acre industrial- research complex within the city of Davis, CA in which the Company is located…
*****
Join forces with IRN and dig deeper.
http://inceptionradionetwork.com/membership-account/membership-levels/</t>
  </si>
  <si>
    <t>oHdLGK9c9K4</t>
  </si>
  <si>
    <t>https://youtu.be/npSEGzMny5o</t>
  </si>
  <si>
    <t>Marshall Barnes &amp; Jordan Hofer - Time Travel Technology - Just Energy Radio</t>
  </si>
  <si>
    <t>The charismatic Dr. Rita Louise of Just Energy Radio runs through all the necessary checkpoints in the revolutionary time machine developed by the ever-so brilliant Marshall Barnes. Later in the show, Dr. Rita learns about the agenda of the alien race from researcher Jordan Hofer.
MARSHALL BARNES is a research and development engineer and conceptual theorist, with a specialty in theoretical physics and cognition related to creativity and technologically induced modes of perception. He is a member of the Philosophy of Time Society, National STEM Foundation and the NineSigma open innovation organization. In Jun 14, 2012, he was named Edutopia.org Featured Member of the Week and was accepted as a member of the 1,000 Scientists in 1,000 Days program by Scientific American magazine that same month. Marshall is currently promoting a STEAM (Science Technology Engineering Arts Math) agenda.
JORDAN HOFER
 is a MUFON Research Specialist in Anthropology and author. Though Jordan has never seen a UFO himself, he has many friends who have, and he believes the evidence for UFOs and the Grays compelling enough to accept their existence. Jordan Hofer taught human evolution at university for seven years before the recession forced budget cuts in his department and he was laid off due to lack of funds. In addition to being a ufologist, Jordan is also an evolutionist and strict classical Darwinist.
*****
Join forces with IRN and dig deeper.
http://inceptionradionetwork.com/membership-account/membership-levels/</t>
  </si>
  <si>
    <t>npSEGzMny5o</t>
  </si>
  <si>
    <t>https://youtu.be/pWgomW3EhoQ</t>
  </si>
  <si>
    <t>James E. Clarkson - Alien Bodies at Roswell - California Mufon Radio</t>
  </si>
  <si>
    <t>The genial prolocutor and voice of California MUFON Radio, Lorien Fenton invite James E. Clarkson to talk about his renewed position at MUFON and discuss his interview with June, who claimed to have witnessed alien bodies at Wright Patterson AFB after the allege Roswell UFO crash.
JAMES E. CLARSON 
is the State Director of the Mutual UFO Network in Washington State. He also works closely with two of the most dedicated researchers in this field, Peter Davenport, Director of the National UFO Reporting Center, and William Puckett, the Director of UFOSNW.
*****
Join forces with IRN and dig deeper.
http://inceptionradionetwork.com/membership-account/membership-levels/</t>
  </si>
  <si>
    <t>pWgomW3EhoQ</t>
  </si>
  <si>
    <t>2015 06 30</t>
  </si>
  <si>
    <t>https://youtu.be/G3szOhovrWY</t>
  </si>
  <si>
    <t>Mike Campbell &amp; Richard Spink - Amelia Earthart's Final Flight - EPIC Voyagers Radio</t>
  </si>
  <si>
    <t>EPIC Voyages Radio’s Dr. Laurel B. Tague return with researcher Mike Campbell along with producer Richard Spink, to update listeners on the myths and absurd theories on the plight of Amelia Earthart’s infamous voyage.
MIKE CAMPBELL, 
formerly was a journalist in the Navy and, later, a civilian public affairs officer. He retired from federal service in 2008. After meeting Thomas E. Devine, author of the 1987 classic,Eyewitness: The Amelia Earhart Incident, the two began a 14-year correspondence that culminated in their collaborative book, With Our Own Eyes: Eyewitnesses to the Final Days of Amelia Earhart. This was the first book to present the first-person accounts of 26 Saipan veterans whose experiences in the summer of 1944 corroborated Devine’s own, firmly establishing the prewar presence and deaths of Amelia Earhart and Fred Noonan, her navigator, in Japanese captivity on Saipan.
*****
Join forces with IRN and dig deeper.
http://inceptionradionetwork.com/membership-account/membership-levels/</t>
  </si>
  <si>
    <t>G3szOhovrWY</t>
  </si>
  <si>
    <t>https://youtu.be/LUTfD4IJJ0s</t>
  </si>
  <si>
    <t>Brad Olsen  - Fabricated News Agencies - Heidi Hollis The Outlander</t>
  </si>
  <si>
    <t>The Heidi Hollis – The Oulander looks to researcher Brad Olsen to help her parse through fabricated news designed to fulfill notorious government agendas.
BRAD OLSEN 
passion for writing goes far beyond his book publishing business or the online content he produces. His books have reached a wide audience across the country and have won numerous awards. His work has been reviewed in top publications and he continues to lecture nationwide on various subjects. He has appeared on dozens of television and nationally syndicated radio shows over the course of two decades. Yet for all the fanfare, Brad Olsen likes to spend time with his friends and family, while attempting to be outdoors as much as possible.
*****
Join forces with IRN and dig deeper.
http://inceptionradionetwork.com/membership-account/membership-levels/</t>
  </si>
  <si>
    <t>LUTfD4IJJ0s</t>
  </si>
  <si>
    <t>https://youtu.be/ZAAshEAJ9Ns</t>
  </si>
  <si>
    <t>Cort Lindahl &amp; Lara Lamberti - Great Cross at Hendaye - NightVision Radio</t>
  </si>
  <si>
    <t>The resolute seeker of truth, René Barnett of NightVision Radio present new evidence on the discovery of a possible twin structure of the Great Cross at Hendaye with geo-explorers Cort Lindahl and Lara Lamberti.
CORT LINDAHL
is a geomantic researcher and writer. His work can be found at Survivalcell.blogspot.com or the Survialcell channel on Youtube. He returns to Red Ice to discuss his new book, Axis Mundi. We’ll discuss how the ancients knew about geomancy and speculate on why important structures were built on specific ley lines, throughout various cultures. Then, Cort talks about his latest research, The Jefferson Ley Line. We’ll discuss Thomas Jefferson’s use of his home Poplar Forest as a veneration of the Dome of the Rock in Jerusalem and its use as an Axis from which ley lines are generated. Cort also talks about why the Georgia Guidestones were built and placed where they are and the true function of the octagonal Powder Magazine in Williamsburg, Virginia. Later, he shares an interesting perspective about the World Trade Center building as a talisman.
*****
Join forces with IRN and dig deeper.
http://inceptionradionetwork.com/membership-account/membership-levels/</t>
  </si>
  <si>
    <t>ZAAshEAJ9Ns</t>
  </si>
  <si>
    <t>2015 06 29</t>
  </si>
  <si>
    <t>https://youtu.be/2ZJF9tr0v4w</t>
  </si>
  <si>
    <t>Dr. Ken Johnson 2.0 - Modern Prophecy &amp; The Flood - EPIC Voyagers Radio</t>
  </si>
  <si>
    <t>EPIC Voyages Radio’s Aaron Judkins looks for the prolific author and researcher Dr. Ken Johnson to examine the history of star charts studies in the ‘pre-flood world’ and how it gave rise to modern day astrology.
KEN JOHNSON
is an author and lecturer who speaks on a variety of issues related to Bible prophecy, ancient history, and the apostasy that will form in the church in the last days. He received a Doctorate in Theology from the Christian College of Texas, Texarkana Tx, in 1989.
*****
Join forces with IRN and dig deeper.
http://inceptionradionetwork.com/membership-account/membership-levels/</t>
  </si>
  <si>
    <t>2ZJF9tr0v4w</t>
  </si>
  <si>
    <t>https://youtu.be/pP5fBP3fxmw</t>
  </si>
  <si>
    <t>Robert Bauval 2.0 - Ancient Egypt's Lost Knowledge - Just Energy Radio</t>
  </si>
  <si>
    <t>The charismatic Dr. Rita Louise of Just Energy Radio threads through the maze of the Vatican grounds behind the lead of Robert Bauval, in search a hidden heresy.
ROBERT BAUVAL
 who is credited with the theory that the pyramids align with the constellation of Orion is a well known and respected Egyptologist in the field. He is the author of Keeper of Genesis, Secret Chamber, Talisman, The Egypt Code, Black Genesis, Breaking the Mirror of Heaven, The Master Game, Imhotep the African and The Vatican Heresy. He has also appeared on most National and International television channels including ABC, NBC and the History Channel.
*****
Join forces with IRN and dig deeper.
http://inceptionradionetwork.com/membership-account/membership-levels/</t>
  </si>
  <si>
    <t>pP5fBP3fxmw</t>
  </si>
  <si>
    <t>https://youtu.be/7EttZxoPXy4</t>
  </si>
  <si>
    <t>Brad Olsen - Fabricated News Agencies - Just Energy Radio</t>
  </si>
  <si>
    <t>The charismatic Dr. Rita Louise of Just Energy Radio looks to researcher Brad Olsen to help her parse through fabricated news designed to fulfill notorious government agendas.
BRAD OLSEN 
passion for writing goes far beyond his book publishing business or the online content he produces. His books have reached a wide audience across the country and have won numerous awards. His work has been reviewed in top publications and he continues to lecture nationwide on various subjects. He has appeared on dozens of television and nationally syndicated radio shows over the course of two decades. Yet for all the fanfare, Brad Olsen likes to spend time with his friends and family, while attempting to be outdoors as much as possible.
*****
Join forces with IRN and dig deeper.
http://inceptionradionetwork.com/membership-account/membership-levels/</t>
  </si>
  <si>
    <t>7EttZxoPXy4</t>
  </si>
  <si>
    <t>https://youtu.be/NXolSLT-Vms</t>
  </si>
  <si>
    <t>Gloria Amendola 2.0 - Secret Esoteric Messages - NightVision Radio</t>
  </si>
  <si>
    <t>Join the resolute seeker of truth, René Barnett of NightVision Radio as she explores the esoteric world of secret messages embedded throughout history with special guest and Reiki master, Gloria Amendola.
GLORIA AMENDOLA
 is an author and intuitive with a passion for esoteric knowledge and dream language. Gloria likes to find the truth of things hidden beneath the surface. She travels internationally and speaks to audiences about the Holy Grail Mysteries and their connection to the secret destiny of America. Amendola is a trained group facilitator, seasoned shamanic drummer, and Reiki Master. She helps people understand history from an alternate perspective, putting the pieces together so that people can explore new possibilities and practices on their spiritual path.
*****
Join forces with IRN and dig deeper.
http://inceptionradionetwork.com/membership-account/membership-levels/</t>
  </si>
  <si>
    <t>NXolSLT-Vms</t>
  </si>
  <si>
    <t>2015 06 28</t>
  </si>
  <si>
    <t>https://youtu.be/4zRslmewb40</t>
  </si>
  <si>
    <t>Lisa Barnett - Akashic Records - Supernatural Girlz</t>
  </si>
  <si>
    <t>Join Supernatural Girlz Patricia Baker and Patricia Kirkman (PK) as they discover the way to contact your Akashic Records, release the old and painful and let in the new and joyful. Are you ready for a powerful path to personal change? Author Lisa Barnett gives us practical lessons and the golden keys to open the Akashic doors.
LISA BARNETT
 founded the Akashic Knowing School of Wisdom to teach six new Akashic Access Prayers to humanity. As an internationally respected teacher, she has more than 20 years of experience guiding people to higher wisdom.  Lisa lives in the San Francisco area with her husband and three children. Lisa is the author of The Infinite Wisdom of the Akashic Records.
*****
Join forces with IRN and dig deeper.
http://inceptionradionetwork.com/membership-account/membership-levels/</t>
  </si>
  <si>
    <t>4zRslmewb40</t>
  </si>
  <si>
    <t>https://youtu.be/GOzca_kLOCM</t>
  </si>
  <si>
    <t>Heidi Hollis - The War of Heaven - TruthFunders Radio</t>
  </si>
  <si>
    <t>The adroit duo of TruthFunders Radio, Art Webb and Mark Schwartz take a front row seat into the heavenly wars detailed by the rising para-author Heidi Hollis, credited for coining the term “Shadow People”.
HEIDI HOLLIS
is a unique voice in this paranormally challenged world of ours. She is the first author to write about the topic of Shadow People and the Hat Man, giving them both their descriptive names to describe these dark menaces now interrupting lives around the globe. Heidi Hollis is the first to have taken them on in her book “The Hat Man: The True Story of Evil Encounters“, which details her personal story in dealing with Shadow People, and positive and negative alien beings.
*****
Join forces with IRN and dig deeper.
http://inceptionradionetwork.com/membership-account/membership-levels/</t>
  </si>
  <si>
    <t>GOzca_kLOCM</t>
  </si>
  <si>
    <t>https://youtu.be/r3a_Os5-1QM</t>
  </si>
  <si>
    <t>Nancy Talbott - Crop Circles, Real .vs Fake - PANG Radio - Insider's Preview</t>
  </si>
  <si>
    <t>MJ of Pang Radio along with guest co-host Ken Storch solicit Nancy Talbott for her expertise on Crop Circle authenticity.
NANCY TALBOTT
 from the BLT Research team, Burke, Levengood and Talbot, has been doing scientific research related to the crop circles phenomena for a long time. Her team has been focusing on analyzing soil samples, crop nodes in and outside of circles. They have also looked other plant abnormalities when it comes to growth of crops inside circles. Nancy has also in the last few years been interested in the case of Robbert van der Broeke, a Dutch gentlemen who have in various ways have been connected with the crop circle phenomena, he has been able to predict where circles are going to appear…
*****
Join forces with IRN and dig deeper.
http://inceptionradionetwork.com/membership-account/membership-levels/</t>
  </si>
  <si>
    <t>r3a_Os5-1QM</t>
  </si>
  <si>
    <t>https://youtu.be/1prmJ8_8M5E</t>
  </si>
  <si>
    <t>The Outlander - IRN Anniversary 2.0 - Heidi Hollis The Outlander</t>
  </si>
  <si>
    <t>It's my 2ND YEAR ANNIVERSARY on Inception Radio Network (4 years for The Outlander in total)!!! It's a FUN show because there's NOTHING OFF LIMITS!!! WOO-HOO!
*****
Join forces with IRN and dig deeper.
http://inceptionradionetwork.com/membership-account/membership-levels/</t>
  </si>
  <si>
    <t>1prmJ8_8M5E</t>
  </si>
  <si>
    <t>https://youtu.be/6iH5Wo363Ug</t>
  </si>
  <si>
    <t>Laura Watson - Healing A Broken Soul - Color of Light Radio</t>
  </si>
  <si>
    <t>Keith Anthony Blanchard of Center of Light Radio look to Laura Watson for guidance on applying ‘angel therapy’ to healing a broken soul.
LAURA WATSON 
is an Angel Guide and Energy Healer. She is an ANGEL THERAPY PRACTITIONER®, YUEN METHOD PRACTITIONER and REGISTERED YOGA TEACHER. Laura has been offering alternative healing since 2007.  In her healing sessions, Laura weaves together Yuen Method energy healing with Angel Therapy® techniques. The Yuen Method (which is a modernized form of Qi Gong – Chinese energetic medicine) strengthens the flow of chi energy in the spinal cord and throughout the body and meridians by identifying areas of weakness and correcting them to strength. It’s a powerful and effective, yet gentle and hands-off form of energy healing.  In addition, Laura is grateful to have attended “angel camp” with Doreen Virtue in 2008 and offers her clients angel healing and guidance, as well as readings from archangels, ascended masters, spirit guides, animal spirit guides and nature spirit guides…
*****
Join forces with IRN and dig deeper.
http://inceptionradionetwork.com/membership-account/membership-levels/</t>
  </si>
  <si>
    <t>6iH5Wo363Ug</t>
  </si>
  <si>
    <t>https://youtu.be/HM5YlMVGero</t>
  </si>
  <si>
    <t>Marie D. Jones - Quantum Paranormal - Heidi Hollis The Outlander</t>
  </si>
  <si>
    <t>The spirited and jocular Heidi Hollis of the Heidi Hollis – The Oulander takes a metaphysical approach to deconstructing the evidence behind the philosophical quandary of the ‘Quantum Paranormal’ with the help of expert Marie D. Jones.
MARIE D. JONES
is a highly regarded and popular speaker on science, metaphysics, consciousness and the paranormal and has appeared at major conferences and events. She has also lectured to local and regional meet-up groups, networking organizations and libraries, bookstores and author events. She is a best-selling Author, screenwriter, researcher and Radio Show Host.
*****
Join forces with IRN and dig deeper.
http://inceptionradionetwork.com/membership-account/membership-levels/</t>
  </si>
  <si>
    <t>HM5YlMVGero</t>
  </si>
  <si>
    <t>https://youtu.be/pzYENH9yTZE</t>
  </si>
  <si>
    <t>Susannah Furr - Capturing Joy - Center of Light Radio</t>
  </si>
  <si>
    <t>Keith Anthony Blanchard of Center of Light Radio invite Susannah Fur to share the secrets of capturing the joy and bliss of life.
SUSANNAH FURR
, M.Ed., is a Licensed Professional Counselor with 25 years of experience in the counseling field. In addition to counseling, she has taught many courses in meditation, attuned others in Reiki, facilitated workshops and retreats, and utilizes her highly developed intuition to conduct intuitive consultations. Susannah’s mission is to be a loving witness and guide for others who are awakening their hearts and seeking to balance and integrate the fragments of self into Wholeness.
*****
Join forces with IRN and dig deeper.
http://inceptionradionetwork.com/membership-account/membership-levels/</t>
  </si>
  <si>
    <t>pzYENH9yTZE</t>
  </si>
  <si>
    <t>2015 06 26</t>
  </si>
  <si>
    <t>https://youtu.be/4g1Xp-bRGiI</t>
  </si>
  <si>
    <t>Plutronus 4.0 - Orb Phenomenon - California Mufon Radio</t>
  </si>
  <si>
    <t>The genial prolocutor and voice of California MUFON Radio, Lorien Fenton circles back to understand the ubiquitous presence of the Orb phenomenon with seasoned researcher known as, ‘Plutronus’.
PLUTRONUS
is a UFO researcher who specializes in the research of Orb. He ascertains that the Orb phenomena has an ET connection. His general wealth of knowledge in the field of engineering and sciences has allowed him to make deductive connections between the anomalous high strangeness cases and extra-terrestrial intelligent forces. His early study interests, included meteorology, physics, entomology,primate anthropology, chemistry, astronomy, biology, and electronics. Electronics became his life-long love, study and career. Today plutronus is an electronics, software, hardware design engineer.
*****
Join forces with IRN and dig deeper.
http://inceptionradionetwork.com/membership-account/membership-levels/</t>
  </si>
  <si>
    <t>4g1Xp-bRGiI</t>
  </si>
  <si>
    <t>https://youtu.be/30b-KVwC-B0</t>
  </si>
  <si>
    <t>Jim Marrs Station ID</t>
  </si>
  <si>
    <t>30b-KVwC-B0</t>
  </si>
  <si>
    <t>2015 06 25</t>
  </si>
  <si>
    <t>https://youtu.be/44GMJtZXAJk</t>
  </si>
  <si>
    <t>Jim Marrs 4.0 - Alien Agenda - EPIC Voyagers Radio</t>
  </si>
  <si>
    <t>EPIC Voyages Radio’s most consummate documentarian Alan B. Smith invites the award-winning journalist Jim Marrs to discuss his research which suggest that there may have been a symbiotic relationship between Aliens and Humans since the dawn of time. Alan also gets a run down on aliens in the news from Alien Axioms’ head writer Tina Darby.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best-seller”.American Ghost Society.
*****
Join forces with IRN and dig deeper.
http://inceptionradionetwork.com/membership-account/membership-levels/</t>
  </si>
  <si>
    <t>44GMJtZXAJk</t>
  </si>
  <si>
    <t>https://youtu.be/jNtnT_cJBmA</t>
  </si>
  <si>
    <t>Lyn Buchanan - Remote Viewing Tips - NightVision Radio</t>
  </si>
  <si>
    <t>Join the resolute seeker of truth, René Barnett probes deep into the mind of renowned controlled remote viewer Lyn Buchanan for an insight on communications on a subconscious level.
LYN BUCHANAN
was one of the U.S. Military’s Controlled Remote Viewers from 1984 through 1992. Lyn’s role in remote viewing was declassified with the CIA’s  disclosure of the existence of the military’s remote viewing effort in 1994.  His company, Problems Solutions Innovations continues to work with both public service agencies and the corporate world to train and make use of talented and qualified Controlled Remote Viewers. Lyn has written about his experiences and what he learned about the human mind in a book entitled “The Seventh Sense“.
*****
Join forces with IRN and dig deeper.
http://inceptionradionetwork.com/membership-account/membership-levels/</t>
  </si>
  <si>
    <t>jNtnT_cJBmA</t>
  </si>
  <si>
    <t>https://youtu.be/cHT15drCOI4</t>
  </si>
  <si>
    <t>Sean Gautreaux - UFOs &amp; New Orleans - PANG Radio - Insider's Preview</t>
  </si>
  <si>
    <t>MJ of Pang Radio along with guest co-host Ken Storch directs their search lights above the New Orlean skies for a chance to capture the elusive extra-terrestrial aerial crafts cataloged and reported by researcher Sean Gautreux.
SEAN GAUTREAUX
 is an artist from New Orleans. He lives in the NYC area for 7 years and was able to capture these lightning shots from my apartment in Jersey City, NJ. As far as my associates and I can research, my lightning shot of the World Trade Center is the only photograph of lightning striking the towers. Search art.com for the other two WTC lightning shots and tell me what you think. He also photographs stunning pictures of UFOs though out the world.
*****
Join forces with IRN and dig deeper.
http://inceptionradionetwork.com/membership-account/membership-levels/</t>
  </si>
  <si>
    <t>cHT15drCOI4</t>
  </si>
  <si>
    <t>https://youtu.be/IMHFhFuyAt0</t>
  </si>
  <si>
    <t>Duncan Clark - Drone Laws in the U.S. - TruthFunders Radio</t>
  </si>
  <si>
    <t>The adroit duo of TruthFunders Radio, Art Webb and Mark Schwartz discuss drones, drone laws, what you can do with drones with Duncan Clark.
DUNCAN CLARK
 is the MythBusters Cameraman and drone operator. Duncan is a professional cameraman experienced with ENG and Cinema cameras and numerous shooting styles. He does traditional camerawork and specialty work including custom multirotor aerial camerawork, underwater shooting, and custom rigging and fabrication.
*****
Join forces with IRN and dig deeper.
http://inceptionradionetwork.com/membership-account/membership-levels/</t>
  </si>
  <si>
    <t>IMHFhFuyAt0</t>
  </si>
  <si>
    <t>2015 06 24</t>
  </si>
  <si>
    <t>https://youtu.be/2ln2Bvn6Ga8</t>
  </si>
  <si>
    <t>Paul Boudreau - Ancient Egypt &amp; Sumer Secrets - Just Energy Radio</t>
  </si>
  <si>
    <t>The charismatic Dr. Rita Louise of Just Energy Radio learns about the influence Ancient Egyptian and Sumers had on modern day metaphysics, according to Paul Boudreau.
PAUL BOUDREAU 
Paul R. Boudreau is an ecologist and biologist who studies ancient myths and sites, including onsite explorations of Egyptian temples, tombs, and pyramids.  He has a Master’s degree from Dalhousie University. He explored fisheries ecology as a career. Ancient myths and sites have captured his imagination and attention since childhood, struggling to understand the importance of what was taught to him as fairy tales. He has been fortunate enough to travel the world and to personally experience many of man’s highest creations – both ancient and modern. Onsite exploration of Egyptian temples, tombs and pyramids demonstrated the need for more detail and precision in how we look at ourselves and our world.
*****
Join forces with IRN and dig deeper.
http://inceptionradionetwork.com/membership-account/membership-levels/</t>
  </si>
  <si>
    <t>2ln2Bvn6Ga8</t>
  </si>
  <si>
    <t>https://youtu.be/sGAlgBWsRR0</t>
  </si>
  <si>
    <t>Tim Wallace-Murphy - Knights Templar Deepest Secrets - NightVision Radio</t>
  </si>
  <si>
    <t>Join the resolute seeker of truth, René Barnett learns about the history of the Knights Templar with author Tim Wallace-Murphy.
TIM WALLACE-MURPHY
 is the author of thirteen published books, has appeared in some eight or nine TV documentaries and has given lectures from Seattle and Long Beach on the West Coast of the USA, in Canada, Great Britain, France, Italy and in Prague. Eleven of his works cover historical aspects of spirituality, including the Knights Templar, the Cathars, Rosslyn Chapel and the Western Esoteric Tradition as well as the Grail genre. The other two, including the most recent are more mainstream, namely ‘What Islam did for Us’ a study of how Islamic scholarship laid the foundations of so many fundamental and valued aspects of European culture and his latest work ‘The Genesis of a Tragedy – A Brief History of the Palestinian People.’ Tim was provoked to write this work as the Palestinian side of this conflict is rarely heard in either Western Europe or the United States and if this ongoing running sore in East West relations is ever to be solved, the pain on both sides needs to be understood.
*****
Join forces with IRN and dig deeper.
http://inceptionradionetwork.com/membership-account/membership-levels/</t>
  </si>
  <si>
    <t>sGAlgBWsRR0</t>
  </si>
  <si>
    <t>https://youtu.be/_zKh9_RD-AQ</t>
  </si>
  <si>
    <t>Prof. Erick Williams - Major Depressive Disorder - Psychology's Outer Limits</t>
  </si>
  <si>
    <t>Professor Erick Williams of Psychology’s Outer Limits looks into the fathomable psychology of major depressive disorder.
*****
Join forces with IRN and dig deeper.
http://inceptionradionetwork.com/membership-account/membership-levels/</t>
  </si>
  <si>
    <t>_zKh9_RD-AQ</t>
  </si>
  <si>
    <t>https://youtu.be/_scZoJZ1PHM</t>
  </si>
  <si>
    <t>Kevin Randle 2.0 - How to Find Alien Technology - PANG Radio - Insider's Preview</t>
  </si>
  <si>
    <t>MJ of Pang Radio along with guest co-host Ken Storch invite Kevin Randle to sweep the desert floor with metal detectors in hope of uncovering a shred of alien technology embedded deep inside the radiation soaked grounds.
KEVIN RANDLE
 has been a professional writer for nearly 30 years with published works that include science fiction, action-adventure, techno-thrillers, and over 20 books of non-fiction. Randle has a varied military background and was decorated in two wars. Given his military background and over 27 years of service, he is considered an expert on military matters and has been called upon by various media agencies for that expertise.  He has worked in private industry as a presentations writer for Rockwell International and he hosted a radio program on El Paso’s KTSM which explored the paranormal. He has studied Anthropology at the University of Iowa, psychology at California Coast University and History with an emphasis on Intelligence at the American Military University. He holds four degrees including a Ph.D. in psychology and a Master of the Art of Military Studies.
*****
Join forces with IRN and dig deeper.
http://inceptionradionetwork.com/membership-account/membership-levels/</t>
  </si>
  <si>
    <t>_scZoJZ1PHM</t>
  </si>
  <si>
    <t>2015 06 23</t>
  </si>
  <si>
    <t>https://youtu.be/SdhowOj04wU</t>
  </si>
  <si>
    <t>Shadow People - Open Lines 4.0 - Heidi Hollis The Outlander</t>
  </si>
  <si>
    <t>SdhowOj04wU</t>
  </si>
  <si>
    <t>https://youtu.be/LO_ikkUdEZ4</t>
  </si>
  <si>
    <t>Anya Trahan - The Polyamory Movement - Center of Light Radio</t>
  </si>
  <si>
    <t>Keith Anthony Blanchard of Center of Light Radio looks to Dr. Anya Trahan for an education on the polyamory movement and the path to spiritual enlightenment.
ANYA TRAHAN 
is a spokesperson for polyamory and the author of Opening Love: Intentional Relationships &amp; the Evolution of Consciousness as well as numerous poems and articles. She teaches about compassionate love through her work as a Reiki Master, relationship coach, and spiritual guide. She holds a PhD in English, having completed her dissertation on the burgeoning polyamory movement. Anya in Sanskrit means “inexhaustibility.” The name serves as a linguistic symbol of her intention: to serve as an inexhaustible comfort for all beings, as they heal and evolve. The title “Dr. Anya” originated as a playful nickname, bestowed by her Reiki students and friends. Currently, Anya lives in Ohio with her partner Robert, a fellow Reiki practitioner and spiritual guide. Her partner Andrew, a polyamory activist and poet,
*****
Join forces with IRN and dig deeper.
http://inceptionradionetwork.com/membership-account/membership-levels/</t>
  </si>
  <si>
    <t>LO_ikkUdEZ4</t>
  </si>
  <si>
    <t>2015 06 22</t>
  </si>
  <si>
    <t>https://youtu.be/CrXu8YubWAo</t>
  </si>
  <si>
    <t>Prof. Erick Williams - Beating Depression - Psychology's Outer Limits</t>
  </si>
  <si>
    <t>Professor Erick Williams of Psychology’s Outer Limits looks into the dark psychology of depression.
*****
Join forces with IRN and dig deeper.
http://inceptionradionetwork.com/membership-account/membership-levels/</t>
  </si>
  <si>
    <t>CrXu8YubWAo</t>
  </si>
  <si>
    <t>https://youtu.be/w4TikFYCgZ0</t>
  </si>
  <si>
    <t>Mark Schwartz &amp; Art Webb - Open Lines 2.0 - TruthFunders Radio</t>
  </si>
  <si>
    <t>The adroit duo of TruthFunders Radio, Art Webb and Mark Schwartz, open up the phone lines for listener stories and feedback.
*****
Join forces with IRN and dig deeper.
http://inceptionradionetwork.com/membership-account/membership-levels/</t>
  </si>
  <si>
    <t>w4TikFYCgZ0</t>
  </si>
  <si>
    <t>https://youtu.be/KVm7Fp6Au5s</t>
  </si>
  <si>
    <t>Dr. Robert Davis - The UFO Phenomenon - California Mufon Radio</t>
  </si>
  <si>
    <t>The genial prolocutor and voice of California MUFON Radio, Lorien Fenton takes the academic route to unraveling the phenomenon of UFOs with Dr. Robert Davis.
ROBERT DAVIS
 is an internationally recognized scientist in his field, and served as a professor at the State University of New York for over 30 years.  He graduated with a B.A. and M.A. from the City University of New York and with a Ph.D in Hearing Science and Audiology from The Ohio State University. Dr. Davis has published over 40 articles in scholarly journals and several book chapters on various topics in clinical audiology, the effects of noise on hearing, and auditory neuroscience.  He has also lectured on these topics at national and international conferences and was awarded several major grants to fund research in the hearing sciences. His research and investigation into the UFO phenomenon convinced him that the phenomenon remains unresolved, is a source of considerable debate among millions worldwide, and is a very important concern unfortunately ignored by the general scientific community…
*****
Join forces with IRN and dig deeper.
http://inceptionradionetwork.com/membership-account/membership-levels/</t>
  </si>
  <si>
    <t>KVm7Fp6Au5s</t>
  </si>
  <si>
    <t>https://youtu.be/VGKBNCfr3Lw</t>
  </si>
  <si>
    <t>Victoria Liljenquist - Light Beings - California Mufon Radio</t>
  </si>
  <si>
    <t>The genial prolocutor and voice of California MUFON Radio, Lorien Fenton makes all efforts to summon the mysterious light beings described in Victoria Liljenquist’s accounts of close encounters with extra-terrestrial beings.
VICTORIA LILJENQUIST
has encountered Angels, The Masters, Light Beings, as well Light Ships (UFOs) and Heavenly Manifestations. Since 1994, Victoria has captured on video and photography, her incredible journey with the other dimensions, which includes spectacular UFOs projecting on film, holographic pictographs i.e., angels, people, the earth, doves, dolphins. The messages Victoria receives as she film this phenomena is pertinent to our ‘Earth Changes,’ and the transformation humanity is experiencing presently. She produced the award winning documentary film, “Encounters with Angels, UFOs and Divine Messages,” which premiered at the NY International Independent Film and Video Festivals in Hollywood, CA 2005. TV appearances, interviews, and original music and songs, composed, performed and produced by Victoria compliment this film.
*****
Join forces with IRN and dig deeper.
http://inceptionradionetwork.com/membership-account/membership-levels/</t>
  </si>
  <si>
    <t>VGKBNCfr3Lw</t>
  </si>
  <si>
    <t>2015 06 21</t>
  </si>
  <si>
    <t>https://youtu.be/hjPg-sJxXvw</t>
  </si>
  <si>
    <t>New Year's Eve - 2014 UFO Bash - California Mufon Radio</t>
  </si>
  <si>
    <t>The genial prolocutor and voice of California MUFON Radio, Lorien Fenton, sets off the new year with a spectacular roundtable discussion with a group of Alien/Milabs abductees; such as; Niara Isley, Melinda Leslie, Miesha Johnston, Craig Lang, and more.
A year-in-review
are often intended to highlight the highs and lows of the events which occurred throughout the year, and often include select works published during the year which are considered by the editors of the year-in-review to be the most memorable works of the year. Years-in-review are often used to list “Top Ten” lists voted upon by hired critics and reviewers of other media.
*****
Join forces with IRN and dig deeper.
http://inceptionradionetwork.com/membership-account/membership-levels/</t>
  </si>
  <si>
    <t>hjPg-sJxXvw</t>
  </si>
  <si>
    <t>https://youtu.be/93BbN5nTxCE</t>
  </si>
  <si>
    <t>Plutronus 4.0 - Are Orbs Aliens  - California Mufon Radio</t>
  </si>
  <si>
    <t>93BbN5nTxCE</t>
  </si>
  <si>
    <t>https://youtu.be/eh1pEpSUXZc</t>
  </si>
  <si>
    <t>Don Ledger &amp; Mark Schwartz  - Ocean Floor UFOs - California Mufon Radio</t>
  </si>
  <si>
    <t>The genial prolocutor and voice of California MUFON Radio, Lorien Fenton revisits the work of researcher Don Ledger along with Mark Schwartz, to uncover hidden alien crafts believed to have burrowed within the dark caves of the ocean floor.
DON LEDGER
 is the author of three books, “Maritime UFO Files” which catalogues some 135 UFO sightings in eastern Canada, “Swissair Down” a detailed look at the crash of Swissair Flight 111 off the coast of Nova Scotia and more recently Dark Object which chronicles the Shag Harbour Incident of October 4, 1967. Don has been investigating the UFO phenomenon for 20 years and presently concentrates on UFO sightings by pilots. He is the Canadian Affiliate and technical specialist for NARCAP, the National Aviation Reporting Center for Anomalous Phenomena. He has appeared in numerous documentaries, television and radio, lectured at various UFO conferences around North America and has contributed to various periodicals and magazines.
*****
Join forces with IRN and dig deeper.
http://inceptionradionetwork.com/membership-account/membership-levels/</t>
  </si>
  <si>
    <t>eh1pEpSUXZc</t>
  </si>
  <si>
    <t>2015 06 20</t>
  </si>
  <si>
    <t>https://youtu.be/oUVtmpHBWcY</t>
  </si>
  <si>
    <t>Patrice Chaplin - Earth Portals -  Supernatural Girlz</t>
  </si>
  <si>
    <t>Supernatural Girlz welcomes acclaimed author and clairvoyant Patrice Chaplin to the Premiere show!  Patrice shares secrets of Rennes le Chateau; the natural Earth portals; how artificial portals were created in the U.S. by Howard Hughes, Nazi scientists, et al; and the power of the stone cradle – a connection to other planets.  Patrice also gives our listeners the special gift of steps to take to open their own psychic abilities.
PATRICE CHAPLIN 
is an internationally renowned playwright and author who has published more than 27 books, plays, and short stories. Her most notable work includes Albany Park, Siesta, which was made into a film staring Jodi Foster and Isabella Rossellini, Into the Darkness Laughing, Hidden Star, Night Fishing, and Death Trap. In her books, City of Secrets (2007), The Portal (2010) The Stone Cradle (2015), Chaplin opens the door to entirely new and compelling elements of the Rennes-le-Château mystery: the Spanish connection, namely the Catalan capital of Girona. Today, Chaplin finds herself thrown deep into the Grail culture, and at the heart of a raging new controversy about the reality of the Rennes-le-Château mystery. She is also the author of yet another exciting book, The Fortune Seller.Patrice is the director of The Bridge®, a non-profit organization that leads workshops based in the performing arts as a new and unique way to help fight addiction. She resides in London.
*****
Join forces with IRN and dig deeper.
http://inceptionradionetwork.com/membership-account/membership-levels/</t>
  </si>
  <si>
    <t>oUVtmpHBWcY</t>
  </si>
  <si>
    <t>2015 06 18</t>
  </si>
  <si>
    <t>https://youtu.be/A7BH4OQUN2k</t>
  </si>
  <si>
    <t>Dr. Ardy S. Clarke - Native American's 'Sky People' - EPIC Voyages Radio</t>
  </si>
  <si>
    <t>EPIC Voyages Radio’s Dr. Laurel B. Tague solicits aid from Dr. Ardy S. Clarke, to provide an explanation that elucidates the stories of the Alien “Sky People”, narrated by indigenous tribes over several centuries.
DR. ARDY SIXKILLER CLARKE
is a Professor Emeritus at Montana State University, has dedicated her life and career to working with indigenous populations. She has been adopted and given traditional names by three Northern Plains tribes including the Blackfeet (Woman with Great Knowledge), the Northern Cheyenne (Walks all Woman) and the Lakota Sioux (Woman who Helps People). The author of several children’s books and the best-selling, Sisters in the Blood, she continues to work as a consultant to American Indian tribes and indigenous communities worldwide and is currently working on a second volume of work about the indigenous people of Mexico and the Star People.
*****
Join forces with IRN and dig deeper.
http://inceptionradionetwork.com/membership-account/membership-levels/</t>
  </si>
  <si>
    <t>A7BH4OQUN2k</t>
  </si>
  <si>
    <t>https://youtu.be/RDoK4tPaJRk</t>
  </si>
  <si>
    <t>Dennis Flaherty - Verdic Astrology - EPIC Voyagers Radio</t>
  </si>
  <si>
    <t>The renowned visionary and psychic phenom John Cappello takes the chair and microphone on EPIC Voyages Radio to engage Dennis Flaherty in a topical conversation regarding the scientific value of the Verdic astrology in the western hemisphere.
DENNIS FLAHERTY 
is an internationally acclaimed Vedic astrology with over 25 years experiences as a full time consulting astrologer. He is the founder and director of the Northwest Institute of Vedic Sciences where he teaches Vedic astrology. He is one of the few westerners who is practiced in both Western and Vedic astrology.
*****
Join forces with IRN and dig deeper.
http://inceptionradionetwork.com/membership-account/membership-levels/</t>
  </si>
  <si>
    <t>RDoK4tPaJRk</t>
  </si>
  <si>
    <t>https://youtu.be/b9NRc5oKh-0</t>
  </si>
  <si>
    <t>Brien Foerster 2.0 - Elongated Skulls - Just Energy Radio</t>
  </si>
  <si>
    <t>b9NRc5oKh-0</t>
  </si>
  <si>
    <t>https://youtu.be/snAEcFqYzqU</t>
  </si>
  <si>
    <t>Dr. Susan Shumsky - Divine Revelations - Just Energy Radio</t>
  </si>
  <si>
    <t>The charismatic Dr. Rita Louise of Just Energy Radio learns to pick up the clues to discovering divine revelations from Susan Shumsky.
DR. SUSAN SHUMSKY
is an exciting, enlightening guest who has been featured in more than 600 media venues, including Woman’s World magazine, Cosmopolitan, GQ, Los Angeles Times, “Coast to Coast AM” with George Noory, NBC, CBS, ABC, Fox News, and “Weird or What?” with William Shatner. She was featured in the film “3 Magic Words.” The 65-year old adventurer (who claims meditation keeps her young) has distinguished herself by her striking successes through living life on her own terms through her own inner truths. Daughter of a surgeon, this genius-IQ, straight-A student left her conservative home in 1966 for the infamous hippie mecca, Haight-Ashbury.
*****
Join forces with IRN and dig deeper.
http://inceptionradionetwork.com/membership-account/membership-levels/</t>
  </si>
  <si>
    <t>snAEcFqYzqU</t>
  </si>
  <si>
    <t>https://youtu.be/0EIlbc0lq3Y</t>
  </si>
  <si>
    <t>Dr. Bernie Siegel &amp; Neale Donald Walsch - Self Healing - Just Energy Radio</t>
  </si>
  <si>
    <t>The charismatic Dr. Rita Louise of Just Energy Radio rolls in Dr. Bernie Siegel for an an annual checkup on alternative healing methods. Later in the show, Dr. Rita looks through the spiritual lens of Neale Donald Walsch for an insight into decoding messages from ‘God’.
DR. BERNIE SIEGEL is a well-known proponent of alternative approaches to healing that heal not just the body, but the mind and soul as well. Bernie, as his friends and patients call him, studied medicine at Colgate University and Cornell University Medical College. In 1978 Bernie pioneered a new approach to group and individual cancer therapy called ECaP (Exceptional Cancer Patients). His innovative methods used patients’ drawings, dreams, and feelings, and broke new ground in facilitating important lifestyle changes while engaging patients in the healing process.
NEALE D. WALSCH is a modern day spiritual messenger whose words continue to touch the world in profound ways. With an early interest in religion and a deeply felt connection to spirituality, Neale spent the majority of his life thriving professionally, yet searching for spiritual meaning before experiencing his now famous conversation with God. The “Conversations with God” series of books that emerged from those encounters has been translated into 37 languages, touching millions and inspiring important changes in their day-to-day lives.
*****
Join forces with IRN and dig deeper.
http://inceptionradionetwork.com/membership-account/membership-levels/</t>
  </si>
  <si>
    <t>0EIlbc0lq3Y</t>
  </si>
  <si>
    <t>2015 06 17</t>
  </si>
  <si>
    <t>https://youtu.be/yvt5j9UHBS0</t>
  </si>
  <si>
    <t>Vicki Ecker - UFO Magazine Secrets - NightVision Radio</t>
  </si>
  <si>
    <t>Join the resolute seeker of truth, René Barnett of NightVision Radio follows up her interview with Don Ecker with his better half and original co-founder of UFO Magazine Vicki Ecker.
VICKI ECKER
is the co-founder of UFO Magazine in 1986. Vicki is the wife of Don Ecker who hosted the critically acclaimed radio programs UFOs Tonite! 
Tune in this Thursday at 10:30 pm eastern for a thorough examination of extra-terrestrial research methods, right here on the Inception Radio Network.
*****
Join forces with IRN and dig deeper.
http://inceptionradionetwork.com/membership-account/membership-levels/</t>
  </si>
  <si>
    <t>yvt5j9UHBS0</t>
  </si>
  <si>
    <t>2015 06 15</t>
  </si>
  <si>
    <t>https://youtu.be/k8oW5MjGsi0</t>
  </si>
  <si>
    <t>Michael Tellinger - Origins of the Human Species - NightVision Radio</t>
  </si>
  <si>
    <t>Join the resolute seeker of truth, René Barnett of NightVision Radio looks to dig her heels into the highly contested theory of ‘origins of the human species’ with acclaimed researcher and author Michael Tellinger.
MICHAEL TELLINGER
is a scientist, explorer and internationally acclaimed author who has become an authority on the origins of humankind and the vanished civilisations of southern Africa. New archaeological and scientific discoveries made by Michael Tellinger, and a team of leading scientists, show that the Sumerians and even the Egyptians inherited all their knowledge from an earlier civilisation that lived at the southern tip of Africa more than 200,000 years ago.
*****
Join forces with IRN and dig deeper.
http://inceptionradionetwork.com/membership-account/membership-levels/</t>
  </si>
  <si>
    <t>k8oW5MjGsi0</t>
  </si>
  <si>
    <t>2015 06 14</t>
  </si>
  <si>
    <t>https://youtu.be/KQOAhcn0xB8</t>
  </si>
  <si>
    <t>Michele Avanti &amp; John Hogue - Nostradamus &amp; Our Future - Just Energy Radio</t>
  </si>
  <si>
    <t>The charismatic Dr. Rita Louise of Just Energy Radio chimes in the new year with expert futurist Michele Avanti. Then later in the show, Dr. Rita takes a hard look at the teachings of Nostradamus with prophecy scholar John Hogue.
MICHELE AVANTI is a published certified planetary systems analyst, consulting metaphysician and ordained minister. Since 1972, she has taught and consulted in many areas of metaphysics. Michele has lectured and given more than 15,000 live consultations on radio, television, and at seminars and workshops across America. Her columns have appeared in newspapers and magazines since 1985.
JOHN HOGUE defines himself as a “Rogue” Scholar. He has traveled three times around the world studying meditation disciplines, reporting on new religious movements, cults, and compiling a reference of the world’s prophecies concerning the future of humankind in a new millennium. Considered the world authority on Nostradamus and other prophetic traditions…
*****
Join forces with IRN and dig deeper.
http://inceptionradionetwork.com/membership-account/membership-levels/</t>
  </si>
  <si>
    <t>KQOAhcn0xB8</t>
  </si>
  <si>
    <t>2015 06 13</t>
  </si>
  <si>
    <t>https://youtu.be/eFoVsKzItqU</t>
  </si>
  <si>
    <t>Heidi Hollis 2.0 - Heaven's Current War - EPIC Voyages Radio</t>
  </si>
  <si>
    <t>Kevin Cook of EPIC Voyages Radio takes a front row seat into the heavenly wars detailed by the rising para-author Heidi Hollis, credited for coining the term “Shadow People”.
HEIDI HOLLIS
is a unique voice in this paranormally challenged world of ours. She is the first author to write about the topic of Shadow People and the Hat Man, giving them both their descriptive names to describe these dark menaces now interrupting lives around the globe. Heidi Hollis is the first to have taken them on in her book “The Secret War“, which details her personal story in dealing with Shadow People, and positive and negative alien beings.
*****
Join forces with IRN and dig deeper.
http://inceptionradionetwork.com/membership-account/membership-levels/</t>
  </si>
  <si>
    <t>eFoVsKzItqU</t>
  </si>
  <si>
    <t>https://youtu.be/iJ0IpvEfVNk</t>
  </si>
  <si>
    <t>Marc D’Antonio 1.0 -  UFO Photo Forensics - PANG Radio - Insider's Preview</t>
  </si>
  <si>
    <t>MJ of Pang Radio along with guest co-host Ken Storch solicit expert photo analyst Marc D’Antonio to assess the state of unsubstantiated UFO photographs and videos presented as genuine evidence of the existence extra-terrestrial life.
MARC D’ANTONIO
is MUFON’s photo and video analyst. He runs FX models, making precise scale models. His models are often used by government contractors. We will discuss cases he has investigated, and his views on the UFO phenomena. Although he is often labeled a debunker, he has his own interesting experiences and perspectives to share.
*****
Join forces with IRN and dig deeper.
http://inceptionradionetwork.com/membership-account/membership-levels/</t>
  </si>
  <si>
    <t>iJ0IpvEfVNk</t>
  </si>
  <si>
    <t>https://youtu.be/aAe-ZWy91yg</t>
  </si>
  <si>
    <t>Dr. Ken Johnson 3.0 - Messianic Festival Prophecies - EPIC Voyages Radio</t>
  </si>
  <si>
    <t>EPIC Voyages Radio’s Aaron Judkins looks for the prolific author and researcher Dr. Ken Johnson to examine root of Ancient Messianic Festivals and the prophecies hidden within them.
KEN JOHNSON
is an author and lecturer who speaks on a variety of issues related to Bible prophecy, ancient history, and the apostasy that will form in the church in the last days. He received a Doctorate in Theology from the Christian College of Texas, Texarkana Tx, in 1989.
Tune in this Monday at 9 pm eastern to learn about prophecies buried within archaic messages, right here on the Inception Radio Network.
*****
Join forces with IRN and dig deeper.
http://inceptionradionetwork.com/membership-account/membership-levels/</t>
  </si>
  <si>
    <t>aAe-ZWy91yg</t>
  </si>
  <si>
    <t>https://youtu.be/Wx25PmP3UOE</t>
  </si>
  <si>
    <t>Chase Kloetzke - Unexplainable UFOs - PANG Radio - Insider's Preview</t>
  </si>
  <si>
    <t>The inquisitive Mike Lucas aka MJ and co-hose Ken Storch, interview Chase Kloetzke to get to the core root, of ufology and the unexplainable.
CHASE KLOETZKE
is a Ufologist Author, Radio Talk Show Host. ​Investigator/Researcher of UFOs, Paranormal Activity, Strange Creatures &amp; Ancient Civilizations.
*****
Join forces with IRN and dig deeper.
http://inceptionradionetwork.com/membership-account/membership-levels/</t>
  </si>
  <si>
    <t>Wx25PmP3UOE</t>
  </si>
  <si>
    <t>https://youtu.be/RHpUnkeI_tQ</t>
  </si>
  <si>
    <t>Steven &amp; Evan Strong - Aboriginal Mysteries - Just Energy Radio</t>
  </si>
  <si>
    <t>The charismatic Dr. Rita Louise of Just Energy Radio investigates the building blocks of Aboriginal history with researchers Steven and Evan Strong.
STEVEN STRONG
is an Australian-based researcher, historian, author and former high school teacher with a background in archaeology. He was involved in the formation of a Graduate Diploma of Aboriginal Education for the NSW Department of Education, writing units on Traditional Law and Contemporary History. He also co-authored the highly successful “Aboriginal Australia: A Language and Cultural kit”.
*****
Join forces with IRN and dig deeper.
http://inceptionradionetwork.com/membership-account/membership-levels/</t>
  </si>
  <si>
    <t>RHpUnkeI_tQ</t>
  </si>
  <si>
    <t>2015 06 12</t>
  </si>
  <si>
    <t>https://youtu.be/aiE4mgfq4HU</t>
  </si>
  <si>
    <t>Roxy Lopez - U.S. Hidden Agenas - Heidi Hollis The Outlander</t>
  </si>
  <si>
    <t>The spirited and jocular Heidi Hollis of the Heidi Hollis – The Oulander alongside the tenacious truth-seeker Roxy Lopez, pummels through a gauntlet of well orchestrated resistance, cover-up, and hidden agendas with a goal to expose a sliver of ‘the truth’.
ROXY LOPEZ
is a published author , major label recording artist, Radio show host and documentary film maker. She has appeared in several publications, and has been interviewed by KPHO, LA TIMES, CBS NEWS, along with countless other radio and TV talk shows. Lopez created THE TRUTH DENIED Tabloid which is a small volunteer organization of investigative writers and is featured on thousands of websites worldwide! The Truth Denied acquired worldwide attention when Lopez made a global stance against Geoengineering (aka Chemtrails), GMO’s, Fracking &amp; other environmental health hazards, Morgellons Disease, and Gang stalking and illegal government surveillance programs that are increasingly on the up rise. Lopez also has an interest in UFO’s , Secret Space Programs, and the Earth-ET connection.Roxy Lopez publically states that “Awareness is half the battle; the other half is taking Action. There is nothing more important than creating awareness so that we can make the changes that are abundantly clear to me as an investigator, yet completely invisible to most. Awareness is the key for creating the freedom that we are all seeking; by unifying the collective genius resulting in new ideas as a society The truth can no longer be denied.“
*****
Join forces with IRN and dig deeper.
http://inceptionradionetwork.com/membership-account/membership-levels/</t>
  </si>
  <si>
    <t>aiE4mgfq4HU</t>
  </si>
  <si>
    <t>https://youtu.be/jam8sGAAvdA</t>
  </si>
  <si>
    <t>Geoff Allen - Psychic Phenomenons - NightVision Radio</t>
  </si>
  <si>
    <t>Join the resolute seeker of truth, René Barnett of NightVision Radio as she walks the street with former beat cop Geoff Allen, in search of the powers behind the psychic phenomenon.
GEOFF ALLEN
is a professional psychic medium who draws upon his experiences in law-enforcement, hundreds of private readings, group events and mediumship instruction to explain how you can enter the world of spirit communication. Although some intuitives would have you believe that psychic skills are genetically determined, Geoff explains his theory of electrical energy, a substance that we all possess, and how we can tune our “spiritual antennas” to draw upon the natural gift of communicating with spirit…
*****
Join forces with IRN and dig deeper.
http://inceptionradionetwork.com/membership-account/membership-levels/</t>
  </si>
  <si>
    <t>jam8sGAAvdA</t>
  </si>
  <si>
    <t>https://youtu.be/PcbE0FxPmf4</t>
  </si>
  <si>
    <t>Nancy Talbot 2.0 - Real Crop Circles - PANG Radio - Insider's Preview</t>
  </si>
  <si>
    <t>MJ of Pang Radio along with guest co-host Ken Storch solicit Nancy Talbott for her expertise on Crop Circle authenticity.
NANCY TALBOTT
from the BLT Research team, Burke, Levengood and Talbot, has been doing scientific research related to the crop circles phenomena for a long time. Her team has been focusing on analyzing soil samples, crop nodes in and outside of circles. They have also looked other plant abnormalities when it comes to growth of crops inside circles. Nancy has also in the last few years been interested in the case of Robbert van der Broeke, a Dutch gentlemen who have in various ways have been connected with the crop circle phenomena, he has been able to predict where circles are going to appear…
*****
Join forces with IRN and dig deeper.
http://inceptionradionetwork.com/membership-account/membership-levels/</t>
  </si>
  <si>
    <t>PcbE0FxPmf4</t>
  </si>
  <si>
    <t>2015 06 11</t>
  </si>
  <si>
    <t>https://youtu.be/CiPWwzMXPI4</t>
  </si>
  <si>
    <t>Louis Buff Parry - Ancient Secret Societies - NightVision Radio</t>
  </si>
  <si>
    <t>Join the resolute seeker of truth, René Barnett of NightVision Radio continues her hunt for the hidden secrets left behind by elite members of arcane esoteric societies with the help of  Shepherd’s Monument legendary decoder, Louis Buff Parry.
LOUIS BUFF PARRY
is a professional codebreaker, has filmed a documentary claiming to show that the Holy Grail is actually buried in Shugborough. A marble tablet built in the town in 1748 has for a long time been reputed to point the way to the burial of the Grail, but codebreaker Parry arrived in Shugborough bearing a mass of evidence which he says proves that the holy relic is actually buried there. The film received its premiere in Hollywood on 12 May, and it is possible that the UK premiere may be held in Shugborough.
*****
Join forces with IRN and dig deeper.
http://inceptionradionetwork.com/membership-account/membership-levels/</t>
  </si>
  <si>
    <t>CiPWwzMXPI4</t>
  </si>
  <si>
    <t>2015 06 10</t>
  </si>
  <si>
    <t>https://youtu.be/Cw2xk63x0s0</t>
  </si>
  <si>
    <t>Don Ecker &amp; Vicki Ecker - UFO Magazine Secrets - NightVision Radio</t>
  </si>
  <si>
    <t>Join the resolute seeker of truth, René Barnett of NightVision Radio follows up her interview with Don Ecker with his better half and original co-founder of UFO Magazine Vicki Ecker.
VICKI ECKER
 is the co-founder of UFO Magazine in 1986. Vicki is the wife of Don Ecker who hosted the critically acclaimed radio programs UFOs Tonite! 
Tune in this Thursday at 10:30 pm eastern for a thorough examination of extra-terrestrial research methods, right here on the Inception Radio Network.
*****
Join forces with IRN and dig deeper.
http://inceptionradionetwork.com/membership-account/membership-levels/</t>
  </si>
  <si>
    <t>Cw2xk63x0s0</t>
  </si>
  <si>
    <t>https://youtu.be/NhOUxMrhPxA</t>
  </si>
  <si>
    <t>Marc D’Antonio 2.0 - UFO Photo Forensics - PANG Radio - Insider's Preview</t>
  </si>
  <si>
    <t>MJ of Pang Radio along with guest co-host Ken Storch solicit expert photo analyst Marc D’Antonio to assess the state of unsubstantiated UFO photographs and videos presented as genuine evidence of the existence extra-terrestrial life.
*****
Join forces with IRN and dig deeper.
http://inceptionradionetwork.com/membership-account/membership-levels/
MARC D’ANTONIO
is MUFON’s photo and video analyst. He runs FX models, making precise scale models. His models are often used by government contractors. We will discuss cases he has investigated, and his views on the UFO phenomena. Although he is often labeled a debunker, he has his own interesting experiences and perspectives to share.</t>
  </si>
  <si>
    <t>NhOUxMrhPxA</t>
  </si>
  <si>
    <t>https://youtu.be/53ouQZSwjaY</t>
  </si>
  <si>
    <t>Nancy Talbot 3.0 - Real Crop Circles - PANG Radio - Insider's Preview</t>
  </si>
  <si>
    <t>53ouQZSwjaY</t>
  </si>
  <si>
    <t>2015 06 09</t>
  </si>
  <si>
    <t>https://youtu.be/bI0ec7gC9i8</t>
  </si>
  <si>
    <t>Kevin Cook - Marian Apparitions &amp; Miracles - Heidi Hollis The Outlander</t>
  </si>
  <si>
    <t>The spirited and jocular Heidi Hollis of the Heidi Hollis – The Oulander Show takes on the long standing series of divine events of Marian apparitions and Eucharistic miracles in a spirited 90 min conversation with author Kevin Cook.
KEVIN COOK
 is a student of the paranormal and a former minister. Upon converting to Catholicism he experienced some very moving paranormal events. This encouraged him to investigate Marian apparitions, a topic that had always interested him. He has a B.A. from Upper Iowa University, a Masters in Theology from a protestant seminary, and he has been accepted at the Franciscan University Graduate School of Theology.
*****
Join forces with IRN and dig deeper.
http://inceptionradionetwork.com/membership-account/membership-levels/</t>
  </si>
  <si>
    <t>bI0ec7gC9i8</t>
  </si>
  <si>
    <t>https://youtu.be/EFzt6wUh6Bw</t>
  </si>
  <si>
    <t>Prof. Erick Williams - Debut Show - Psychology's Outer Limits</t>
  </si>
  <si>
    <t>Professor Erick Williams of Psychology’s Outer Limits show debuts on Inception Radio Network. The show covers the most thought-provoking breakthroughs in the field of psychology and its application to the ‘para-weird’. Professor Williams offers fascinating first-hand anecdotes and an insight into the growing confluence of physical experimentation and imagination.
PROF. ERICK WILLIAMS
is a full-time Professor of Psychology, family man, and imaginative explorer.  As an Army brat, Erick was uprooted from Europe during his early adolescent years to face the cultural shock of east-coast pride exhibited in the American North-east. It’s was during this time that Erick cultivated his interest in deciphering the human psyche. Professor Erick has earned a B.A.. Psychology University of Maryland, M.A. Experimental psychology Hood College, and M.S. Counseling McDaniel College. Erick has devoted his life to providing guidance to those in need and to the curious mind. His love of new technology and the arts has allowed him to meld the best of academia with pure science fiction to push boundaries beyond psychology’s outer limits.
*****
Join forces with IRN and dig deeper.
http://inceptionradionetwork.com/membership-account/membership-levels/</t>
  </si>
  <si>
    <t>EFzt6wUh6Bw</t>
  </si>
  <si>
    <t>2015 06 06</t>
  </si>
  <si>
    <t>https://youtu.be/jZFQzXyjnV4</t>
  </si>
  <si>
    <t>Linda Godfrey - Shape Shifting Werewolves - EPIC Voyages Radio</t>
  </si>
  <si>
    <t>EPIC Voyages Radio kicks into high gear as the industrious truth-seeking sleuth Carole Carle loads up on silver bullets to hunt down the grisly shape shifting werewolves chronicled by researcher Linda Godfrey.
LINDA GODFREY
is an author, investigator and artist with a penchant for Lhasa Apsos and werewolves, living in the Kettle Moraine area of SE Wisconsin. Her books include Weird Wisconsin and Weird Michigan Strange Cover in the B&amp;N Weird US series, sequels Strange Wisconsin and Strange Michigan (Trails Books), Trails titles The Poison Widow, The Beast of Bray Road, and Hunting the American Werewolf, and three volumes in a new Chelsea House YA series, Werewolves, Lake and Sea Monsters, and Mythical Creatures…
*****
Join forces with IRN and dig deeper.
http://inceptionradionetwork.com/membership-account/membership-levels/</t>
  </si>
  <si>
    <t>jZFQzXyjnV4</t>
  </si>
  <si>
    <t>https://youtu.be/17XfWKWu-cg</t>
  </si>
  <si>
    <t>Peter Maxwell Slattery - Fourth Kind Contact - California Mufon Radio</t>
  </si>
  <si>
    <t>The genial prolocutor and voice of California MUFON Radio, Lorien Fenton, invites Peter Maxwell Slattery to divulge his first-hand experiences of an alien contact of the fourth-kind.
PETER SLATTERY
 is an experiencer, author, speaker, meditation teacher and he does energy and healing practices. His experiences started at an early age and continue to this day and he has witnesses to events and an overwhelming amount of photographic and video evidence of UFOs, Orbs and apparitions.  From his experiences with Extra-terrestrials, to inter-dimensional beings, Spirits and Source, all has led Pete to dedicate himself to the healing of the Earth and to the awakening of the human race by helping people find their own connection to Source, and their own inter-dimensional self. He also helps people to initiate contact themselves, on whatever level they are ready to do so individually and in a group, through love, good intent and meditation….
*****
Join forces with IRN and dig deeper.
http://inceptionradionetwork.com/membership-account/membership-levels/</t>
  </si>
  <si>
    <t>17XfWKWu-cg</t>
  </si>
  <si>
    <t>2015 06 05</t>
  </si>
  <si>
    <t>https://youtu.be/YIF1IdIDr9I</t>
  </si>
  <si>
    <t>George Lugo - Is Necromancy Real  - NightVision Radio</t>
  </si>
  <si>
    <t>Join the resolute seeker of truth, René Barnett of NightVision Radio makes an ardent attempt to reconnect with the dead through psychic medium George Lugo.
GEORGE LUGO 
always felt alone in the knowledge of what he could see, do, and experienced. He could see and feel souls that watched over and protected him. He became aware he could step in and out of what he describes as this incredibly loving river, the space in which the spirit world flows through him. “There are signs everywhere, all the time,” emphasizes Lugo. Our departed loved ones want to be involved in our lives, they join us for special events, birthday parties and at Christmas. Souls are always keeping tabs on us, trying to help. Judging by the expression on other’s faces, they are not aware of the loved one that is standing right next to them, or watches them from a distance. Lugo – yes, he “see” dead people. Lugo has professionally “read” as a medium for corporations, kings and the man on the street.
*****
Join forces with IRN and dig deeper.
http://inceptionradionetwork.com/membership-account/membership-levels/</t>
  </si>
  <si>
    <t>YIF1IdIDr9I</t>
  </si>
  <si>
    <t>https://youtu.be/3yjOgpl7mzU</t>
  </si>
  <si>
    <t>Amit Goswami 2.0 - Mathmatics of the Human Soul - Just Energy Radio</t>
  </si>
  <si>
    <t>The charismatic Dr. Rita Louise of Just Energy Radio rewrites the equations necessary to identify the scientific formula that best describes the human soul with the help of esteemed scientist Amit Goswami.
AMIT GOSWAMI
is the author of the highly successful textbook Quantum Mechanics. His two volume textbook for nonscientists The Physicist’s View of Nature traces the decline and rediscovery of the concept of God within science. Goswami has also written eight popular books based on his research on quantum physics and consciousness. In his seminal book, The Self-Aware Universe, he solved the quantum measurement problem elucidating the famous observer effect while paving the path to a new paradigm of science.
*****
Join forces with IRN and dig deeper.
http://inceptionradionetwork.com/membership-account/membership-levels/</t>
  </si>
  <si>
    <t>3yjOgpl7mzU</t>
  </si>
  <si>
    <t>https://youtu.be/1F-yiVNeXmc</t>
  </si>
  <si>
    <t>Hillary Raimo - Multi-Dimensional Healing - Center of Light Radio</t>
  </si>
  <si>
    <t>Keith Anthony Blanchardd of Center of Light Radio condenses the complexities of metaphysical healing into simple form with the help of the adept multi-dimensional healer, Hillary Raimo.
HILLARY RAIMO 
is the founder of Love, Breathe for Earth, is a well known psychic medium, ordained nondenominational minister, master Reiki healer (Usui &amp; Karuna), a shamanic practioner, and Earth Oracle. Hillary is an expert on multi-dimensional healing. She specializes in communicating about how the mind/body healing process frees consciousness on a personal to global level in order to help enable body energy and collective consciousness to transcend time and space. Her international client-base consulting ranges from high level corporate complex executives to filmmakers, best selling authors, celebrities, and to thousands of world citizens.
*****
Join forces with IRN and dig deeper.
http://inceptionradionetwork.com/membership-account/membership-levels/</t>
  </si>
  <si>
    <t>1F-yiVNeXmc</t>
  </si>
  <si>
    <t>https://youtu.be/UtO8D_UsyTE</t>
  </si>
  <si>
    <t>Timothy Wyllie - Summary of Fallen Angels - Just Energy Radio</t>
  </si>
  <si>
    <t>The charismatic Dr. Rita Louise of Just Energy Radio breaks ranks with the army of fallen angels cataloged by researcher Timothy Wyllie.
TIMOTHY WYLLIE 
began a systematic exploration of out-of-body states which led to open invitation to contact with nonphysical beings that continues to this day. As a musician, Timothy has made several tapes of what he calls Bozon Music, as well as a series of guided visualization and meditation tapes. Timothy travels frequently to give lectures and seminars and is the author of Revolt of the Rebel Angels: The Future of the Multiverse.
*****
Join forces with IRN and dig deeper.
http://inceptionradionetwork.com/membership-account/membership-levels/</t>
  </si>
  <si>
    <t>UtO8D_UsyTE</t>
  </si>
  <si>
    <t>https://youtu.be/-rzPQessM1k</t>
  </si>
  <si>
    <t>Madra Little - Synchronicity's Mystery - Center of Light Radio</t>
  </si>
  <si>
    <t>Keith Anthony Blanchard of Center of Light Radio solicits Madra Little to divulge the significance of energy healing and the driving force behind synchronicity.
MADRA LITTLE 
is a Conscious Channel, Practitioner of the Healing Arts, Vibrational Resonance Practitioner, Certified Hypnotherapist, Facilitator for Personal &amp; Spiritual Growth  Having experienced a complete transformation in late 2001 which she contributes to the crystal skull consciousness, Madra  has been facilitating the journey of self-discovery &amp; self-realization for others for over a decade now. A gifted intuitive, she utilizes hypnosis, crystals, sound, and color as tremendous tools in raising vibration and changing lives. Her ‘essence’ is extremely effective in facilitating spiritual evolution and soul integration. An important part of helping others is in sharing life’s experiences for it’s in sharing that we realize our true identities and abilities’. Sharing’ uplifts and empowers us serving as a catalyst for remembering…</t>
  </si>
  <si>
    <t>-rzPQessM1k</t>
  </si>
  <si>
    <t>https://youtu.be/qooFr5mHhe8</t>
  </si>
  <si>
    <t>Rev. Maria Felipe - Maximizing Your Inner Strength - Color of Light Radio</t>
  </si>
  <si>
    <t>Keith Anthony Blanchard of Center of Light Radio solicits the help of Ordained Minister Maria Felipe to help derive the formula needed to gain long-lasting inner strength.
MARIA FELIPE 
is an Ordained Minister through Pathways of Light, which she uses to help people quiet their mind, hear their inner guidance, and connect to God. Maria has taken her love as a Reverend and student of the Course In Miracles to create her own channel on You Tube by hosting MariaCoconut TV, a show geared toward inspiring, sharing, and expanding the message of love by interviewing other Spiritual leaders.  Her passion to inspire others helped her start the first Spanish ministry at Unity of Burbank where she also speaks on rotation at the English service…
*****
Join forces with IRN and dig deeper.
http://inceptionradionetwork.com/membership-account/membership-levels/</t>
  </si>
  <si>
    <t>qooFr5mHhe8</t>
  </si>
  <si>
    <t>https://youtu.be/edJbxi6ZPVo</t>
  </si>
  <si>
    <t>David Matthew Brown - Maximising Your Mind - Center of Light Radio</t>
  </si>
  <si>
    <t>Keith Anthony Blanchard of Center of Light Radio learns the tools necessary to push the human brain beyond its limit from inspirational speaker David Matthew Brown.
DAVID MATTHEW BROWN 
devotes his time to sharing a fresh and unique message of transcendence, unity, and spiritual healing. Alongside his message, David’s skill and experience as a speaker, facilitator, and Practitioner of the Presence are eagerly and increasingly sought after by audiences across the world. David’s uniquely positive spiritual perspectives are especially vibrant in his work as an author, a teacher, and a counselor (trained at the AGAPE International Spiritual Center).
Formerly the host of INSIDE OUT, David was blessed with the opportunity to speak with a litany of guests, including Swami Kriyananda, Archbishop Desmond Tutu, Don Miguel Ruiz, Marianne Williamson, Byron Katie, Dr. Bernie Siegel, Cynthia James, and Matthew Fox to name a few…
*****
Join forces with IRN and dig deeper.
http://inceptionradionetwork.com/membership-account/membership-levels/</t>
  </si>
  <si>
    <t>edJbxi6ZPVo</t>
  </si>
  <si>
    <t>2015 06 04</t>
  </si>
  <si>
    <t>https://youtu.be/6CPrQ6-GsOs</t>
  </si>
  <si>
    <t>Jim Marrs - JFK Assassination - California Mufon Radio</t>
  </si>
  <si>
    <t>The genial prolocutor and voice of California MUFON Radio, Lorien Fenton, to discuss his theory that suggest the JFK assassination had more players in the mix then originally reported.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</si>
  <si>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6CPrQ6-GsOs</t>
  </si>
  <si>
    <t>https://youtu.be/kXJ2wNFkPg8</t>
  </si>
  <si>
    <t>Derrell Sims - Evil Alien Agenda - PANG Radio - Insider's Preview</t>
  </si>
  <si>
    <t>MJ of Pang Radio along with co-host Ken Storch invites Derrell Sims, aka “The Alien Hunter”, to provide his insight on aliens and his belief that they all have nefarious intentions.
DERRELL SIMS
is a Certified Master Hypnotherapist, Certified Hypnotic Anesthetist, Certified Master Neurolinguistic Practitioner, international speaker, licensed private investigator in the state of Texas and researcher of alleged human/alien encounters. His discoveries of the alleged alien implantation and fluorescence found on abductees, following reported contact by alien entities, are but two finds that his Medical/Scientific Team explores.
*****
Join forces with IRN and dig deeper.
http://inceptionradionetwork.com/membership-account/membership-levels/</t>
  </si>
  <si>
    <t>kXJ2wNFkPg8</t>
  </si>
  <si>
    <t>https://youtu.be/8opjGz6suBw</t>
  </si>
  <si>
    <t>Ken Cherry - EPIC Voyages</t>
  </si>
  <si>
    <t>EPIC Voyages Radio’s Dr. Laurel B. Tague initiates a candid dialogue with author and researcher Ken Cherry about his new book, Marc Slade Investigates: The Stephenville UFO, with hopes to understand what the scores of witnesses saw across the Texas skies of Stephenville, Texas on January 8th, 2008.
KEN CHERRY
is the Founder and President of E.P.I.C. Voyages {Extraordinary Phenomena Investigation Council}. This is a fast growing organization that researches and investigates the mysteries involving the UFO, Paranormal and Anomaly reports and experiences. E.P.I.C. is a new concept and holds a successful body of professionals and experienced investigators that is designed for effective and transparent results. Ken was also the lead investigator in charge of gathering scientist, dispatching field investigators, handling of press, and organizing the collection of over 50 reports from witnesses to UFOs in the Stephenville area, some related to the Stephenville sighting on January 8th, 2008, and some unrelated. 
*****
Join forces with IRN and dig deeper.
http://inceptionradionetwork.com/membership-account/membership-levels/</t>
  </si>
  <si>
    <t>8opjGz6suBw</t>
  </si>
  <si>
    <t>2015 06 03</t>
  </si>
  <si>
    <t>https://youtu.be/dDaOBuaysnY</t>
  </si>
  <si>
    <t>Klaus Dona &amp; Anthony Sanchez - Just Energy Radio</t>
  </si>
  <si>
    <t>The charismatic Dr. Rita Louise of Just Energy Radio explores the world of forbidden archaeology with Klaus Dona as they discuss over 400 original ancient artifacts that appear to defy the voracity of modern history. Then later in the show, Dr. Rita takes listeners on a ride down UFO Highway with a passenger with author and researcher Anthony Sanchez.
KLAUS DONA, of Vienna, Austria, is one of the world’s leading experts on Out of Place Artifacts, unique ancient remnants from long-departed people and civilizations that appear to connect us with advanced visitors from the cosmos and beyond. Klaus held the world’s first Unsolved Mysteries exhibit in Vienna. The over 400 original artifacts on display revealed forbidden archaeology and pointed to lost civilizations that could rewrite history.
*****
Join forces with IRN and dig deeper.
http://inceptionradionetwork.com/membership-account/membership-levels/</t>
  </si>
  <si>
    <t>dDaOBuaysnY</t>
  </si>
  <si>
    <t>https://youtu.be/lJ299PXaHCc</t>
  </si>
  <si>
    <t>Jesse Marcel III - Roswell Secrets - TruthFunders Radio</t>
  </si>
  <si>
    <t>The adroit duo of TruthFunders Radio, Art Webb and Mark Schwartz, shadows Jesse Marcel in his quest to bring the memories of his grandfather’s life after the infamous UFO incident to the limelight. Art and Mark also look to highlight Jesse’s exciting new flying car project.
JESSE MARCEL
was born in early 1967 in San Diego California and has been on a journey of discovery and imagination ever since. At an early age he became embroiled in his family’s history as the “first family of Roswell” It is his life goal to continue the legacy his grandfather started in the deserts of New Mexico so many years ago. Growing up in a rural community in Montana, he found his love for the stars and his appreciation for Sagan, Clarke and Kubrick, Asimov and Roddenberry…
*****
Join forces with IRN and dig deeper.
http://inceptionradionetwork.com/membership-account/membership-levels/</t>
  </si>
  <si>
    <t>lJ299PXaHCc</t>
  </si>
  <si>
    <t>https://youtu.be/nC-ThttEYAA</t>
  </si>
  <si>
    <t>Ed Opperman - Digital Forensic Investigation - TruthFunders Radio</t>
  </si>
  <si>
    <t>The adroit duo of TruthFunders Radio, Art Webb and Mark Schwartz invite Ed Opperman to the show.
ED OPPERMAN
 is President of Opperman Investigations Inc, a private detective agency and is also President of Accurate Information Recovery, a computer and cell phone forensics company. Ed has worked in the investigations field since the early 1980s, first as an information broker and later in counter electronic surveillance. In 2003, Ed teamed up with the ‘founding fathers’ of Cell Phone Forensics and digital data recovery. Ed soon made a name for himself in this area and has become the leading provider of this type of Digital Forensic Investigation. Ed is also the host of a weekly radio show called The Opperman Report.
*****
Join forces with IRN and dig deeper.
http://inceptionradionetwork.com/membership-account/membership-levels/</t>
  </si>
  <si>
    <t>nC-ThttEYAA</t>
  </si>
  <si>
    <t>https://youtu.be/Hz2k9JRFLy4</t>
  </si>
  <si>
    <t>Larry Holcombe - U.S. Interference in UFOs - PANG Radio - Insider's Preview</t>
  </si>
  <si>
    <t>MJ of Pang Radio along with co-host Ken Storch looks into the government interest in UFOs and their efforts to suppress the research from Larry Holcombe.
LARRY HOLCOMBE
 VA near the Richmond Army Air Base, a training base for P-47 pilots. My earliest memories are of life in a small town that was really a functioning part of the military as many families in the community rented rooms to service men and their wives stationed at the air base. Post WWII was a simple and lovely time in Sandston; a Norman Rockwell small town of tree lined streets with white frame houses. A new car or someone getting a television created a wave of excitement, but it was also a time when great change was just beginning to occur. It is truly fascinating to look back as witnesses to the extraordinary changes that have taken place from that simple time to the present, and it is part of who I am today.
*****
Join forces with IRN and dig deeper.
http://inceptionradionetwork.com/membership-account/membership-levels/</t>
  </si>
  <si>
    <t>Hz2k9JRFLy4</t>
  </si>
  <si>
    <t>https://youtu.be/yUjb2pkjlp4</t>
  </si>
  <si>
    <t>Rob &amp; Trish Macgregor 2.0 - EPIC Voyages</t>
  </si>
  <si>
    <t>EPIC Voyages Radio’s Dr. Laurel B. Tague invite award-winning authors Rob and Trish Macgregor to discuss the alien abduction phenomenon. Their book describes firsthand experiences of abductees and others who lost time with no memory to explain it.
ROB &amp; TRISH MACGREGOR
have been professional writers for 25 years. Rob is the author of 19 novels, 14 non-fiction books, and has teamed with George Lucas and Peter Benchley. He writes both adult and young adult mysteries, adventure, and science fiction/ fantasy. Trish is the author of 35 novels – mysteries, suspense, thrillers, and science fiction. Both are winners of the coveted Edgar Allan Poe Award for mystery writing. Rob and Trish together have written several self-help books on dreams, synchronicity, yoga, psychic development, astrology, the tarot, dreams, aliens and abductions, and the Bermuda Triangle.
*****
Join forces with IRN and dig deeper.
http://inceptionradionetwork.com/membership-account/membership-levels/</t>
  </si>
  <si>
    <t>yUjb2pkjlp4</t>
  </si>
  <si>
    <t>https://youtu.be/scuklOyIVPE</t>
  </si>
  <si>
    <t>Scotty Roberts &amp; John Ward - Just Energy Radio</t>
  </si>
  <si>
    <t>The charismatic Dr. Rita Louise of Just Energy Radio relies on the expertise of author Scotty Roberts and researcher John Ward to explain the reality behind the history of Moses along with the mass exodus from ancient Egypt.
SCOTTY ROBERTS’ background is laced with varied and diverse skills and experience. After two years in a Christian bible college, he entered seminary pursuing his Masters in Divinity. During his college and seminary studies, he focused on his academic and personal passion for history, theater and art. His religious studies intensified his interest in spirituality, and his research of the Paranormal expanded throughout the 80s and 90s. Scott is the founder and publisher of Intrepid Magazine, a journal dedicated to politics, science, extraterrestrial contact, unexplained phenomena and alternative fringe theories.
DR. JOHN WARD is renowned for his investigations of ancient Egyptian architecture and symbolism. The Knights Templar of Britannia has sponsored him to conduct several archaeological and historical surveys and expeditions. Dr. Ward currently works the quarries of Gebel el Silsila, south of Luxor on the Nile, officially cataloging their epigraphic surveys.
*****
Join forces with IRN and dig deeper.
http://inceptionradionetwork.com/membership-account/membership-levels/</t>
  </si>
  <si>
    <t>scuklOyIVPE</t>
  </si>
  <si>
    <t>https://youtu.be/B8znbQEmdpY</t>
  </si>
  <si>
    <t>Ben Davidson - Suspicious Observers - TruthFunders Radio</t>
  </si>
  <si>
    <t>The adroit duo of TruthFunders Radio, Art Webb and Mark Schwartz work diligently with Ben Davidson of Suspicious Observers, to gather the facts of solar activity on the Earth.
SUSPICIOUS OBSERVERS
 is an online research community investigating solar activity, climate change, earthquakes, and more.
Tune in this Wednesday at 9 pm eastern for the sobering truth on activities responsible for triggering ‘natural’ disasters, right here on the Inception Radio Network.
*****
Join forces with IRN and dig deeper.
http://inceptionradionetwork.com/membership-account/membership-levels/</t>
  </si>
  <si>
    <t>B8znbQEmdpY</t>
  </si>
  <si>
    <t>https://youtu.be/QUjif-7jJvM</t>
  </si>
  <si>
    <t>Patricia Baker &amp; Becky Andreasson - NightVision Radio</t>
  </si>
  <si>
    <t>Join the resolute seeker of truth, René Barnett of NightVision Radio as she debriefs the paranormal normal experts Patricia Baker and Becky Andreasson, about their findings from the infamous Scole Experiments.
PATRICIA BAKER is an author, paranormal researcher and expert Dream Analyst. Patricia studied both traditionally and with Indigenous leaders in consciousness and altered states. Patricia is one of a three person team that is re-creating the Scole Experiment. She is also the VP at Big Picture Agency, Inc…
BECKY ANDREASSON is the first born child of Betty Andreasson  (Famous Alien Aductee) been trained by Elders and has mastered the art of symbolic spiritual writings through mind, sense of touch, color and sound. Becky’s life has continued presense and integration of the UFO phenomenon and has carried a respectful degree of spiritual significance…
*****
Join forces with IRN and dig deeper.
http://inceptionradionetwork.com/membership-account/membership-levels/</t>
  </si>
  <si>
    <t>QUjif-7jJvM</t>
  </si>
  <si>
    <t>https://youtu.be/SfFsnomYq64</t>
  </si>
  <si>
    <t>R.J. Von-Bruening - NightVision Radio</t>
  </si>
  <si>
    <t>Join the resolute seeker of truth, René Barnett of NightVision Radio invites R.J. Von-Bruening to reveal evidence of hidden symbols sculpted from esoteric clandestine societies.
R.J. VON-BRUENING 
is a new author and amateur astronomer with an extensive technical background in the electrical industry. The Forbidden Knowledge of Enoch is the product of almost twenty-five years of historical research into the occult, secret societies, and conspiracy theories. He is currently living and writing in Montana…
*****
Join forces with IRN and dig deeper.
http://inceptionradionetwork.com/membership-account/membership-levels/</t>
  </si>
  <si>
    <t>SfFsnomYq64</t>
  </si>
  <si>
    <t>https://youtu.be/lJS8-Jdb9yE</t>
  </si>
  <si>
    <t>John Anthony West - Rogue Egyptology - California Mufon Radio</t>
  </si>
  <si>
    <t>The genial prolocutor and voice of California MUFON Radio, Lorien Fenton, goes elbow deep in Egypt’s mystery desert sands with writer and rogue egyptologist, John Anthony West.
JOHN ANTHONY WEST
has been studying and writing about ancient Egypt for over three decades.  He is the foremost exponent of the ‘Symbolist’ school of Egyptology which sees and demonstrates an ancient sacred science where modern academics see mainly superstition. West’s work re-dating the Great Sphinx of Giza via geology, (proving that it must be at least 10,000 years old or older) was the subject of a 1993 Emmy award winning NBC Special, The Mystery of the Sphinx, hosted by Charlton Heston. Viewed by 30,000,000 people, this was one of the most successful documentaries ever shown, and it has escalated into a heated international scholarly controversy.
*****
Join forces with IRN and dig deeper.
http://inceptionradionetwork.com/membership-account/membership-levels/</t>
  </si>
  <si>
    <t>lJS8-Jdb9yE</t>
  </si>
  <si>
    <t>https://youtu.be/M_Hcr7RpqY0</t>
  </si>
  <si>
    <t>Mary Rodwell - Psychological Effects of Abduction - California Mufon Radio</t>
  </si>
  <si>
    <t>The genial prolocutor and voice of California MUFON Radio, Lorien Fenton receive a psychological assessment on the effects of abductions on the human psyche from researcher Mary Rodwell.
MARY RODWELL
is the Founder and Principal of the Australian Close Encounter Resource Network (ACERN). ACERN offers professional counseling support, hypnotherapy and information to individuals and their families who have ‘anomalous’ paranormal experiences, particularly abduction/contact experiences. Mary is recognized as one of Australia’s leading researchers in the UFO and contact phenomenon. She is also Vice-President of Star Kids Project Ltd. Advisory Committee. In addition, Mary is the author of “Awakening: How Extraterrestrial Contact Can Transform Your Life” and the producer of the EBE award winning documentaries “Expressions of ET Contact: A Visual Blueprint?” and “Expressions of ET Contact: A Communication and Healing Blueprint?”
*****
Join forces with IRN and dig deeper.
http://inceptionradionetwork.com/membership-account/membership-levels/</t>
  </si>
  <si>
    <t>M_Hcr7RpqY0</t>
  </si>
  <si>
    <t>2015 06 02</t>
  </si>
  <si>
    <t>https://youtu.be/gCJXOQ4b8nw</t>
  </si>
  <si>
    <t>John Cappello - EPIC Voyages</t>
  </si>
  <si>
    <t>The renowned visionary and psychic phenom John Cappello takes the chair and microphone on EPIC Voyages Radio to deconstruct the science behind Chakras, labyrinths, healings, and past lives.
CHAKRAS
are energy points or nodes in the subtle body. Chakras are part of the subtle body, not the physical body, and as such are the meeting points of the subtle (non-physical) energy channels called nadis. Nadis are channels in the subtle body through which the life force (prana) (non-physical) or vital energy (non-physical) moves. Various scriptural texts and teachings present a different number of chakras. There are many chakras in the subtle human body according to the tantric texts, but there are seven chakras that are considered to be the most important ones. 
*****
Join forces with IRN and dig deeper.
http://inceptionradionetwork.com/membership-account/membership-levels/</t>
  </si>
  <si>
    <t>gCJXOQ4b8nw</t>
  </si>
  <si>
    <t>https://youtu.be/L5x-QujVfP8</t>
  </si>
  <si>
    <t>Klaus Dona -  EPIC Voyages Radio</t>
  </si>
  <si>
    <t>EPIC Voyages Radio’s Aaron Judkins explores the world of forbidden archeology with Klaus Dona as they discuss over 400 original ancient artifacts that appear to defy the voracity of modern history.
KLAUS DONA
of Vienna, Austria, is one of the world’s leading experts on Out of Place Artifacts, unique ancient remnants from long-departed people and civilizations that appear to connect us with advanced visitors from the cosmos and beyond. Klaus held the world’s first Unsolved Mysteries exhibit in Vienna. The over 400 original artifacts on display revealed forbidden archaeology and pointed to lost civilizations that could rewrite history.
*****
Join forces with IRN and dig deeper.
http://inceptionradionetwork.com/membership-account/membership-levels/</t>
  </si>
  <si>
    <t>L5x-QujVfP8</t>
  </si>
  <si>
    <t>2015 05 17</t>
  </si>
  <si>
    <t>https://youtu.be/xRIW0GSBMyU</t>
  </si>
  <si>
    <t>Leo L. Zagami - Prophecies of End Times - Just Energy Radio</t>
  </si>
  <si>
    <t>The charismatic Dr. Rita Louise of Just Energy Radio references ancient prophecies that Leo Zagami alleges Pope Francis may be the last Pope.
LEO ZAGAMIOHN
is the Grand Master of the Ordo illuminatorum Universalis who are considered by many the good side of the Vatican illuminati and is an official association and Order now based in Florence (Italy).  Zagami who has been in the past involved with the production of documentaries for the english web tv ENIGMA TV, now appears regularly on the popular Italian tv show “Mistero” on Italia 1 and in numerous conferences and seminars around Italy.
*****
Join forces with IRN and dig deeper.
http://inceptionradionetwork.com/membership-account/membership-levels/</t>
  </si>
  <si>
    <t>xRIW0GSBMyU</t>
  </si>
  <si>
    <t>https://youtu.be/Oj8jyerrdQo</t>
  </si>
  <si>
    <t>Peter Moon - Railroading John Ford - PANG Radio - Insider's Preview</t>
  </si>
  <si>
    <t>Join the jovial truth seekers, Mike Lucas aka MJ, and Ken Storch of PANG Radio as they drill through acclaimed author Peter Moon‘s research notes for clues on the John Ford case. Learn about John Ford and his political imprisonment and psychological torture for 19 years, by government criminals trying to shut him up about what he knows regarding a UFO crash on Long Island.
PETER MOON 
is a native Californian who early on became interested in creative writing, science fiction, and science during his high school years. His exploration into these fields, during the 1960s, led to an interest in Eastern Religion and Western Occultism which culminated in a unique career and association that centered around the private concerns of L. Ron Hubbard.  Peter later forged an association with scientist Preston Nichols, one of the world’s foremost experts on electromagnetic phenomena who had been involved in strange experiments at the Montauk Air Force Station on Long Island which included the manipulation of time. Their collaboration in “The Montauk Project: Experiments in Time” and its subsequent sequels have now reached legendary proportions. Peter is a co-author of several books and his own “The Black Sun: Montauk’s Nazi-Tibetan Connection“
*****
Join forces with IRN and dig deeper.
http://inceptionradionetwork.com/membership-account/membership-levels/</t>
  </si>
  <si>
    <t>Oj8jyerrdQo</t>
  </si>
  <si>
    <t>https://youtu.be/sTYpKH4gI8o</t>
  </si>
  <si>
    <t>Dr. Ardy S. Clarke - Alien Sky People - California Mufon Radio</t>
  </si>
  <si>
    <t>The genial prolocutor and voice of California MUFON Radio, Lorien Fenton solicits aid from Dr. Ardy S. Clarke, to provide an explanation that elucidates the stories of the Alien “Sky People”, narrated by indigenous tribes over several centuries.
DR. ARDY SIXKILLER CLARKE
is a Professor Emeritus at Montana State University, has dedicated her life and career to working with indigenous populations. She has been adopted and given traditional names by three Northern Plains tribes including the Blackfeet (Woman with Great Knowledge), the Northern Cheyenne (Walks all Woman) and the Lakota Sioux (Woman who Helps People). The author of several children’s books and the best-selling, Sisters in the Blood, she continues to work as a consultant to American Indian tribes and indigenous communities worldwide and is currently working on a second volume of work about the indigenous people of Mexico and the Star People.
*****
Join forces with IRN and dig deeper.
http://inceptionradionetwork.com/membership-account/membership-levels/</t>
  </si>
  <si>
    <t>sTYpKH4gI8o</t>
  </si>
  <si>
    <t>https://youtu.be/FZ_e9fY07g0</t>
  </si>
  <si>
    <t>Adam Gorightly - NightVision Radio</t>
  </si>
  <si>
    <t>Join the resolute seeker of truth, René Barnett of NightVision Radio takes a third stab at giving all historical events that are seemingly serene and dressed with a mainstream media approved facade a jolt of Adam Gorightly’s sobering truth serum.
ADAM GORIGHTLY
is a certified “crackpot historian” and 23rd degree Discordian. Adam has been chronicling fringe culture in an illuminating manner for over two decades. He is an active contributor to the ‘zine revolution of the late ’80s and early ’90s. Adam’s byline was a familiar sight in many cutting-edge mags. His articles have appeared in numerous publications, such as, The Excluded Middle, UFO Magazine, Paranoia, Steam Shovel Press, and the largest soccer magazine in Great Britain, Four Two Four.
*****
Join forces with IRN and dig deeper.
http://inceptionradionetwork.com/membership-account/membership-levels/</t>
  </si>
  <si>
    <t>FZ_e9fY07g0</t>
  </si>
  <si>
    <t>https://youtu.be/s3_gidxv30k</t>
  </si>
  <si>
    <t>Robert Sullivan - NightVision Radio</t>
  </si>
  <si>
    <t>Join the resolute seeker of truth, René Barnett of NightVision Radio as she delves into the world of esoterica to explore Robert K. Sullivan’s research into freemason folkore.
ROBERT  SULLIVAN
is a philosopher, historian, antiquarian, jurist, theologian, writer, and lawyer; The Royal Arch of Enoch is his first published work and is the result of twenty years of research. Mr. Sullivan received his B.A. from Gettysburg College in 1995, having spent his entire junior year studying European history at St. Catherine s College, Oxford University. He received his J.D. from Widener University (Delaware Campus) in 2000. He studied International Law and Jurisprudence at Trinity College, Oxford University. Mr. Sullivan is a Freemason, having joined Amicable-St. John’s Lodge #25, Baltimore Maryland in 1997; he became a 32nd degree Scottish Rite Mason in 1999, Valley of Baltimore, Orient of Maryland. A lifelong Marylander, he resides in Baltimore.
*****
Join forces with IRN and dig deeper.
http://inceptionradionetwork.com/membership-account/membership-levels/</t>
  </si>
  <si>
    <t>s3_gidxv30k</t>
  </si>
  <si>
    <t>2015 05 13</t>
  </si>
  <si>
    <t>https://youtu.be/WhBRE5wUX8w</t>
  </si>
  <si>
    <t>Miesha Johnston - Government Mind Control - California Mufon Radio</t>
  </si>
  <si>
    <t>The genial prolocutor and voice of California MUFON Radio, Lorien Fenton, look into Miesha Johnston’s claims of alien and government mind control.
MIESHA JOHNSTON 
is a 2nd generational experiencer, having her first experience at age three. She has had numerous contacts and abductions and has been involved with at least 5 different alien types: grays, insectoids, mammalians, reptilians, and human looking groups. She has had many Contact encounters with “Service to Others” (Benevolent Beings). Miesha has had many MILAB experiences and been in the underground bases which included a Black Ops branch of our government and some Grey and Reptilian factions.
*****
Join forces with IRN and dig deeper.
http://inceptionradionetwork.com/membership-account/membership-levels/</t>
  </si>
  <si>
    <t>WhBRE5wUX8w</t>
  </si>
  <si>
    <t>https://youtu.be/j8HZ3iNWhiY</t>
  </si>
  <si>
    <t>Robert Stevens - Linguistic Self Mastery - Color of Light Radio</t>
  </si>
  <si>
    <t>Keith Anthony Blanchard of Center of Light Radio invites Robert Stevens to breakdown the linguistic techniques involved in his self-empowering classes taught in his Mastery System courses.
ROBERT TENNYSON STEVENS
is the developer and CEO of Mastery Systems Corporation, is a pioneer in the influence of language, imagination, facilitation, and body language on activating and enjoying our dreams — now. In providing personal, team, and corporate facilitation and coaching for more than 30 years, Robert has developed systems for attaining heartfelt outcomes quickly. He is a masterful facilitator of individuals and organizations that choose to transform their lives into healthy, creative, loving and fulfilling experiences. Having demonstrated the influence of thought, word and feeling on manifestation with thousands of people, Robert created a unique curriculum of personal and professional empowerment technologies called Mastery Systems….</t>
  </si>
  <si>
    <t>j8HZ3iNWhiY</t>
  </si>
  <si>
    <t>2015 05 12</t>
  </si>
  <si>
    <t>https://youtu.be/uFkhpVR5O-Y</t>
  </si>
  <si>
    <t>Bob Schroeder - UFO Technology Code - PANG Radio - Insider's Preview</t>
  </si>
  <si>
    <t>Mike Lucas (MJ) and Ken Storch of PANG Radio combs through UFO technology code by code with Bob Schroeder.
BOB SCHROEDER
is the author of the book: Solving the UFO Enigma: How Modern Physics is Revealing the Technology of UFOs. In it, he explains how the technology behind the UFO phenomenon can now be explained by modern physics and by a close examination of the more credible UFO reports. The idea that a subset of all UFO reports represent advanced craft of extraterrestrial origin has been around for a long time. But only recently has the science of physics developed theories which, when correlated with selected UFO data, point directly toward a likely explanation of this alien technology.
*****
Join forces with IRN and dig deeper.
http://inceptionradionetwork.com/membership-account/membership-levels/</t>
  </si>
  <si>
    <t>uFkhpVR5O-Y</t>
  </si>
  <si>
    <t>https://youtu.be/3mqO1Iei5sE</t>
  </si>
  <si>
    <t>David Schwartz - Earthquake Myths - TruthFunders Radio</t>
  </si>
  <si>
    <t>The adroit duo of TruthFunders Radio, Art Webb and Mark Schwartz invite USGS Geologist David Schwartz to discuss Earthquake Myths and when the next “Big One” will hit California.
DAVID SCHWARTZ
is an Earthquake science specialist at the USGS.
*****
Join forces with IRN and dig deeper.
http://inceptionradionetwork.com/membership-account/membership-levels/</t>
  </si>
  <si>
    <t>3mqO1Iei5sE</t>
  </si>
  <si>
    <t>https://youtu.be/2mZ2iyPVAYY</t>
  </si>
  <si>
    <t>Dr. Sasha Lessin - Just Energy Radio</t>
  </si>
  <si>
    <t>The charismatic Dr. Rita Louise of Just Energy Radio gets a candid narrative of the work of Zecharia Sitchin from his protégé, Dr. Sasha Lessin.
SASHA LESSIN Ph.D (U.C.L.A. anthropology Ph.D.), author of Anunnaki: Gods No More and producer of the hugely popular web site, www.enkispeaks.com, studied with the late Zecharia Sitchin, for many years. Mr. Sitichin asked Lessin to create popular internet, book and college-level courses to revise ancient anthropology. Sitchin asked Lessin to help disseminate written, graphic and traditional stories of ETs, hithertofore considered mythic “gods” on Earth.
*****
Join forces with IRN and dig deeper.
http://inceptionradionetwork.com/membership-account/membership-levels/</t>
  </si>
  <si>
    <t>2mZ2iyPVAYY</t>
  </si>
  <si>
    <t>https://youtu.be/HjOscwv4570</t>
  </si>
  <si>
    <t>Robert Feather - Just Energy Radio</t>
  </si>
  <si>
    <t>The charismatic Dr. Rita Louise of Just Energy Radio packs her bags and takes a trip across the pond to Europe for a closer look at Robert Feather’s meticulous research on dead sea scrolls.
ROBERT FEATHER
is a trained metallurgist and technical engineering writer of 25 years standing. His work on Jewish and Middle Eastern history and the Dead Sea Scrolls resulted in his book THE COPPER SCROLL DECODED (1999), which showed the undeniable link between the Dead Sea community responsible for the scrolls and the religion of dynastic Egypt. Yet some years ago he embarked on new research into the true history of one of the world’s most enigmatic religious artefacts – the Spear of Destiny, or Spear of Christ, housed in the Hofsburg Museum, Vienna.
*****
Join forces with IRN and dig deeper.
http://inceptionradionetwork.com/membership-account/membership-levels/</t>
  </si>
  <si>
    <t>HjOscwv4570</t>
  </si>
  <si>
    <t>2015 05 09</t>
  </si>
  <si>
    <t>https://youtu.be/4s4ZPc-ADLc</t>
  </si>
  <si>
    <t>Preston Dennett - Anomalous Objects - California Mufon Radio</t>
  </si>
  <si>
    <t>The genial prolocutor and voice of California MUFON Radio, Lorien Fenton scans the skies for anomalous objects as she encourages California UFO/Paranormal investigator Preston Dennett to assess the origins of the strange lights in the skies.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thirteen books and more than 100 articles on on UFOs and the paranormal.
*****
Join forces with IRN and dig deeper.
http://inceptionradionetwork.com/membership-account/membership-levels/</t>
  </si>
  <si>
    <t>4s4ZPc-ADLc</t>
  </si>
  <si>
    <t>https://youtu.be/OMsHvO0xMVA</t>
  </si>
  <si>
    <t>Dr. Robert Davis - NightVision Radio</t>
  </si>
  <si>
    <t>Join the resolute seeker of truth, René Barnett of NightVision Radio  takes the academic route to unraveling the phenomenon of UFOs with Dr. Robert Davis.
ROBERT DAVIS
is an internationally recognized scientist in his field, and served as a professor at the State University of New York for over 30 years.  He graduated with a B.A. and M.A. from the City University of New York and with a Ph.D in Hearing Science and Audiology from The Ohio State University. Dr. Davis has published over 40 articles in scholarly journals and several book chapters on various topics in clinical audiology, the effects of noise on hearing, and auditory neuroscience.  He has also lectured on these topics at national and international conferences and was awarded several major grants to fund research in the hearing sciences. His research and investigation into the UFO phenomenon convinced him that the phenomenon remains unresolved, is a source of considerable debate among millions worldwide, and is a very important concern unfortunately ignored by the general scientific community.
*****
Join forces with IRN and dig deeper.
http://inceptionradionetwork.com/membership-account/membership-levels/</t>
  </si>
  <si>
    <t>OMsHvO0xMVA</t>
  </si>
  <si>
    <t>2015 05 08</t>
  </si>
  <si>
    <t>https://youtu.be/uszieCll3fs</t>
  </si>
  <si>
    <t>Orion Foxwood - NightVision Radio</t>
  </si>
  <si>
    <t>Join the resolute seeker of truth, René Barnett of NightVision Radio summon Southern conjurer Orion Foxwood to brew a concoction potent enough to conjure Spirits.
ORION FOXWOOD
grew up with the second sight in the Shenandoah Valley in Virginia, an area rife with the folk practices of the southern and Appalachian tradition. He is a witch and Elder in Romano Celtic-Traditional Craft, High Priest in Alexandrian Wicca and teacher of the Faery Seership tradition.</t>
  </si>
  <si>
    <t>uszieCll3fs</t>
  </si>
  <si>
    <t>https://youtu.be/Wa5EZHbr8sg</t>
  </si>
  <si>
    <t>Peter Robbins - The UFO Congress - PANG Radio - Insider's Preview</t>
  </si>
  <si>
    <t>MJ of Pang Radio along with co-host Ken Storch marches to Congress, The UFO Congress, with the late Budd Hopkin’s right hand Peter Robbins. They’ll discuss Peter’s recent UFO sightings and the developing abduction cases that are beyond comprehension.
PETER ROBBINS
has been involved in UFO studies for twenty-five years -as a researcher, investigator, writer, lecturer, and best-selling author. He has lectured in more than twenty states, Canada and France, and done dozens of talks in the United Kingdom.  Peter Robbins is co-author, along with Larry Warren, of the British best- seller, Left at East Gate: A First-Hand Account of the Bentwaters-Woodbridge UFO Incident, Its Cover-Up and Investigation.
*****
Join forces with IRN and dig deeper.
http://inceptionradionetwork.com/membership-account/membership-levels/</t>
  </si>
  <si>
    <t>Wa5EZHbr8sg</t>
  </si>
  <si>
    <t>2015 05 05</t>
  </si>
  <si>
    <t>https://youtu.be/TvmFJjPpHd0</t>
  </si>
  <si>
    <t>Jim Marrs UFOs Over Washington DC - EPIC Voyages</t>
  </si>
  <si>
    <t>EPIC Voyages Radio’s Jim Marrs investigates and reports on UFO’s over Washington DC with specialists on the subject, and discusses why the government quickly put a lid on it.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</si>
  <si>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TvmFJjPpHd0</t>
  </si>
  <si>
    <t>https://youtu.be/rB7ShjUVBXU</t>
  </si>
  <si>
    <t>The Jerry Pippin Show Station ID</t>
  </si>
  <si>
    <t>rB7ShjUVBXU</t>
  </si>
  <si>
    <t>https://youtu.be/eqWNpm24qZA</t>
  </si>
  <si>
    <t>Chad and Alta Dillard - Pt 2 of 2 - TruthFunders Radio</t>
  </si>
  <si>
    <t>The adroit duo of TruthFunders Radio, Art Webb and Mark Schwartz, look to elucidate Chad and Alta Dillard’s narrative of a remarkable order of events involving abductions, implants, physical evidence,  in this second part of a two part interview and more.
CHAD &amp; ALTA DILLARD
are alleged alien abductees whose experiences go well beyond one simple encounter.  They brought their accounts of the most extraordinary magnitude to the UFOlogy field with the hope to gain some insight of their experience. The onset of these events occurred from childhood and has followed them through adulthood.  These accounts include the most convincing case of missing time experienced by this couple, physical trace evidence of implants left behind, and the involvement of multiple alien species.
*****
Join forces with IRN and dig deeper.
http://inceptionradionetwork.com/membership-account/membership-levels/</t>
  </si>
  <si>
    <t>eqWNpm24qZA</t>
  </si>
  <si>
    <t>https://youtu.be/kGh-mh6A4qY</t>
  </si>
  <si>
    <t>Jim Marrs 3.0 - Our Occulted History - EPIC Voyages</t>
  </si>
  <si>
    <t>EPIC Voyages Radio’s Dr. Rita Louise invites the award-winning journalist Jim Marrs to discuss his book “Our Occulted History”, involving on going conspiracies and hidden truths. In Our Occulted History, Marrs  goes beyond the revelations of his classic Alien Agenda and illustrates how human civilization may have originated with non-humans who visited earth eons ago...and may still be here today.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</si>
  <si>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kGh-mh6A4qY</t>
  </si>
  <si>
    <t>2015 05 04</t>
  </si>
  <si>
    <t>https://youtu.be/3eETi4UpnOo</t>
  </si>
  <si>
    <t>Jim Marrs - The Origin of Humanity - The Stench of Truth</t>
  </si>
  <si>
    <t>Ted Torbich of The Stench of Truth reels in the award-winning journalist Jim Marrs and Peter Lavenda to discuss their research on the history behind long running relationship between alien and man.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PETER LAVENDA
is the author of Unholy Alliance &amp; Sinister Forces. He appeared in the TNT documentary, Faces of Evil, in his role as an expert on Nazi history with special regard to the occult and esoteric practices. He will also appear on the upcoming History Channel special, Nazi Prophecies. Peter has interviewed Nazis, neo-Nazis, Klansmen…
*****
Join forces with IRN and dig deeper.
http://inceptionradionetwork.com/membership-account/membership-levels/</t>
  </si>
  <si>
    <t>3eETi4UpnOo</t>
  </si>
  <si>
    <t>2015 05 03</t>
  </si>
  <si>
    <t>https://youtu.be/BrYv-m4Fk7M</t>
  </si>
  <si>
    <t>Jim Marrs 1.0 - Adolf Hitler - EPIC Voyages</t>
  </si>
  <si>
    <t>EPIC Voyages Radio’s Dr. Laurel B. Tague invites the award-winning journalist Jim Marrs, to discuss his theory that suggest the JFK assassination had more players in the mix then originally reported.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</si>
  <si>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BrYv-m4Fk7M</t>
  </si>
  <si>
    <t>2015 05 02</t>
  </si>
  <si>
    <t>https://youtu.be/KS3NY76vhUA</t>
  </si>
  <si>
    <t>Jim Marrs, Donna Eden &amp; David Feinstein - Just Energy Radio</t>
  </si>
  <si>
    <t>The charismatic Dr. Rita Louise of Just Energy Radio channels the energy of ‘love’ with the help of Donna Eden and David Feinstein.  Later in the show, Dr. Rita invites the award-winning journalist Jim Marrs to discuss his research which suggest that there may have been a symbiotic relationship between Aliens and Humans since the dawn of time.
DONNA EDEN
is a pioneer in the field of Energy Medicine, within both traditional and alternative health care settings. She is recognized for her in-born ability to accurately determine the causes of physical and psychological problems based on the state of the body’s energies, and to devise highly effective treatments.
DAVID FEINSTEIN Ph.D.,
is a clinical psychologist who has served on the faculties of The Johns Hopkins University School of Medicine and Antioch College. Author of eight books and more than 80 professional articles, he has been a pioneer in the areas of Energy Psychology and Energy Medicine.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</si>
  <si>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KS3NY76vhUA</t>
  </si>
  <si>
    <t>https://youtu.be/YhsC9wireDs</t>
  </si>
  <si>
    <t>Jim Marrs - JFK's Paranormal Assassination Links - The Outlander</t>
  </si>
  <si>
    <t>The spirited and jocular Heidi Hollis of the Heidi Hollis – The Oulander to discuss his theory that suggest the JFK assassination had a paranormal connection pointing to motive.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</si>
  <si>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YhsC9wireDs</t>
  </si>
  <si>
    <t>https://youtu.be/ckKVt9V5rOk</t>
  </si>
  <si>
    <t>Jim Marrs - Ancient Alien Technology - The Jerry Pippin Show</t>
  </si>
  <si>
    <t>Jerry Pippin of The Jerry Pippin Show  invites the award-winning journalist Jim Marrs to discuss his theory that suggest the JFK assassination had a paranormal connection pointing to motive.
JIM MARRS
is an award-winning journalist and has over 30 years experience with several Texas newspapers. In 1999, he began teaching a course on UFOs, perhaps one of the first university level UFO courses in the nation. Jim also investigated the U.S. Army’s remote viewing program three years before it was publicly acknowledged by the CIA and then produced “Alien Agenda.” In addition, his book, “Rule by Secrecy,” has been termed an “underground best-seller”.
*****
Join forces with IRN and dig deeper.
http://inceptionradionetwork.com/membership-account/membership-levels/</t>
  </si>
  <si>
    <t>ckKVt9V5rOk</t>
  </si>
  <si>
    <t>2015 04 30</t>
  </si>
  <si>
    <t>https://youtu.be/LeN_qPRBZjY</t>
  </si>
  <si>
    <t>Bruce and Dani Fenton - EPIC Voyages</t>
  </si>
  <si>
    <t>EPIC Voyages Radio Joins Bruce and Dani Fenton on an Intrepid Trip Across the Globe in search of Lost Giants.  EPIC Voyages Radio’s Dr. Laurel B. Tague follow Bruce and Dani Fenton on their journey through Ecuador and the Republic of Georgia to collect evidence pointing to the existence of giant bipedal beings who may have once walked the Earth.
BRUCE FENTON’S interest in ancient mysteries and supernormal phenomena began at the age of 11, thanks to a gift of a set of world mystery cards that were given to him by his grandmother. Four years later he began to experience psychic manifestations in the form of telepathy that served to reinforce his strong interest in investigating fringe subjects…
DANIELLA CARDENAS is a spiritual medium and psychic archaeological researcher. Co-Author of `2012 Rising The Last Tzolkin – Warnings From The Maya &amp; The Pleiadians´, Co Author of `Ancient Aliens In Australia – Forgotten Origins of Humanity´.  Reiki Master, Hypnotic Regression Therapist, Trance Medium, Spiritual Channel and Gypsy Card Reader.
*****
Join forces with IRN and dig deeper.
http://inceptionradionetwork.com/membership-account/membership-levels/</t>
  </si>
  <si>
    <t>LeN_qPRBZjY</t>
  </si>
  <si>
    <t>2015 04 29</t>
  </si>
  <si>
    <t>https://youtu.be/vzYEoe-4hkA</t>
  </si>
  <si>
    <t>Chad &amp; Alta Dillard - Pt 1 of 2 - TruthFunders Radio</t>
  </si>
  <si>
    <t>The sapient duo of TruthFunder’s Radio continues to explore into the far reaches of UFOlogy, in this first part of two part interview with Chad &amp; Alta Dillard.
CHAD &amp; ALTA DILLARD
are alleged alien abductees whose experiences go well beyond one simple encounter. They brought their accounts of the most extraordinary magnitude to the UFOlogy field with the hope to gain some insight of their experience. The onset of these events occurred from childhood and has followed them through adulthood. These accounts include the most convincing case of missing time experienced by this couple, physical trace evidence of implants left behind, and the involvement of multiple alien species.
*****
Join forces with IRN and dig deeper.
http://inceptionradionetwork.com/membership-account/membership-levels/</t>
  </si>
  <si>
    <t>vzYEoe-4hkA</t>
  </si>
  <si>
    <t>https://youtu.be/ROfi5gr3By4</t>
  </si>
  <si>
    <t>Rodwelland &amp; Davis - Just Energy Radio</t>
  </si>
  <si>
    <t>The charismatic Dr. Rita Louise of Just Energy Radio takes a serious look into alien encounters phenomenon with Mary Rodwell's. Later in the show, Dr. Rita takes the academic route to unraveling the phenomenon of UFOs with Dr. Robert Davis. 
MARY RODWELL
is a counselor, hypnotherapist, ufologist researcher, metaphysician, former registered nurse and midwife in the UK.  Mary is the founder and Principal of ACERN (Australian Close Encounter Resource Network) and is recognized internationally, as one of the leading researchers in the UFO and Contact phenomenon... 
DR. ROBERT DAVIS
is an internationally recognized scientist in his field, and served as a professor at the State University of New York for over 30 years.  He graduated with a B.A. and M.A. from the City University of New York and with a Ph.D in Hearing Science and Audiology from The Ohio State University... So tune in this Thursday at 8 pm eastern fto participate in this candid testimony of alien contact and messages from above, right here on the Inception Radio Network.
*****
Join forces with IRN and dig deeper.
http://inceptionradionetwork.com/membership-account/membership-levels/</t>
  </si>
  <si>
    <t>ROfi5gr3By4</t>
  </si>
  <si>
    <t>https://youtu.be/bkyv9ILzxJI</t>
  </si>
  <si>
    <t>Eli Donley - TruthSquad - TruthFunders Radio</t>
  </si>
  <si>
    <t>The adroit duo of TruthFunders Radio, Art Webb and Mark Schwartz, brings on the story tell of TruthSquad, Eli Donley.
*****
Join forces with IRN and dig deeper.
http://inceptionradionetwork.com/membership-account/membership-levels/</t>
  </si>
  <si>
    <t>bkyv9ILzxJI</t>
  </si>
  <si>
    <t>2015 04 28</t>
  </si>
  <si>
    <t>https://youtu.be/FuwUfMnEAxk</t>
  </si>
  <si>
    <t>Center of Light Radio Station ID</t>
  </si>
  <si>
    <t>FuwUfMnEAxk</t>
  </si>
  <si>
    <t>https://youtu.be/R_WgU7rXNIs</t>
  </si>
  <si>
    <t>Plutronus 3.0 - The Orb Phenomenon - California Mufon Radio</t>
  </si>
  <si>
    <t>The genial prolocutor and voice of California MUFON Radio, Lorien Fenton circles back to understand the ubiquitous presence of the Orb phenomenon with seasoned researcher known as, ‘Plutronus’.
PLUTRONUS
is a UFO researcher who specializes in the research of Orb. He ascertains that the Orb phenomena has an ET connection. His general wealth of knowledge in the field of engineering and sciences has allowed him to make deductive connections between the anomalous high strangeness cases and extra-terrestrial intelligent forces. His early study interests, included meteorology, physics, entomology,primate anthropology, chemistry, astronomy, biology, and electronics. Electronics became his life-long love, study and career. Today plutronus is an electronics, software, hardware design engineer.
So tune in at 11pm eastern to grab a seat to hear the most coherent deconstruction of the technology behind the phenomenon known as Orbs, right here on the Inception Radio Network.
*****
Join forces with IRN and dig deeper.
http://inceptionradionetwork.com/membership-account/membership-levels/</t>
  </si>
  <si>
    <t>R_WgU7rXNIs</t>
  </si>
  <si>
    <t>2015 04 25</t>
  </si>
  <si>
    <t>https://youtu.be/joEkZJdt_Eg</t>
  </si>
  <si>
    <t>Dr. Rex Haire - 4740 Year Old Human Alien Hybrid - Center of Light Radio</t>
  </si>
  <si>
    <t>Keith Anthony Blanchard premieres on Inception Radio Network with a knock out interview with Dr. Rex Haire about the “true story of a 4740 year old human/tall gray hybrid with extraordinary mental abilities who suffered life-threatening injuries on many occasions to protect the humans and aliens that he loves”.
DR. REX HAIRE
is a retired Clinical Psychologist who chose, after thirty years of more traditional practice, to use regression hypnosis for the treatment of psychological trauma. Always dedicated to serving his Creator, his choice was blessed beyond anything he could have imagined, bringing him into contact with benevolent beings dwelling in parallel dimensions who showed him and his wife more love and assistance than he thought was possible and enriching his life beyond measure…
*****
Join forces with IRN and dig deeper.
http://inceptionradionetwork.com/membership-account/membership-levels/</t>
  </si>
  <si>
    <t>joEkZJdt_Eg</t>
  </si>
  <si>
    <t>https://youtu.be/CqI2aCHV5x8</t>
  </si>
  <si>
    <t>Charlene McCain - NightVision Radio</t>
  </si>
  <si>
    <t>Join the resolute seeker of truth, René Barnett of NightVision Radio as she consults the sensible Charlene McCain to elaborate on the unsuspecting motives behind the alien abduction phenomenon.
*****
Join forces with IRN and dig deeper.
http://inceptionradionetwork.com/membership-account/membership-levels/</t>
  </si>
  <si>
    <t>CqI2aCHV5x8</t>
  </si>
  <si>
    <t>2015 04 22</t>
  </si>
  <si>
    <t>https://youtu.be/uL1kSX42kMc</t>
  </si>
  <si>
    <t>John Ford - Railroading A Ufologist - John Ford Progress Report</t>
  </si>
  <si>
    <t>IRN SPECIAL EVENT - UFO community’s strangest conspiracy case.  17 year “American Political Prisoner” John Ford is interviewed by PANG Radio show host, Mike Lucas. Followed by, a round table discussion with decade long advocate and investigator Peter Moon, and Ken Storch, a retired undercover police investigator.
JOHN FORD
is noted for researching a UFO crash on November 24, 1992, a UFO in Southaven Park, Shirley, NY.  John, a Long Island MUFON researcher, investigated the crash. Four years later, on June 12, 1996, Ford was arrested and charged with plotting to poison several local politicians by sneaking radium in their toothpaste. On advice of counsel Ford pled insanity and was committed to the Mid Hudson Psychiatric Center. Critics say the charges on John Thomas Ford are a frame-up.
*****
Join forces with IRN and dig deeper.
http://inceptionradionetwork.com/membership-account/membership-levels/</t>
  </si>
  <si>
    <t>uL1kSX42kMc</t>
  </si>
  <si>
    <t>https://youtu.be/pCw6mBGiHsU</t>
  </si>
  <si>
    <t>Ted Peters - EPIC Voyages Radio</t>
  </si>
  <si>
    <t>EPIC Voyages Radio’s consummate researcher Alan B. Smith attempts to asses Ted Peter’s outlook on the historical connection between and UFOs and celestial alien beings that may have been revered as Gods.
TED PETERS
has authored, co-authored, edited, and co-edited more than two dozen books. The topics range from sin and evil to the future of God and to points where science and religion clash and cooperate. Translations have appeared in Korean, Chinese, German, Spanish, Portuguese, and Indonesian Bahassa. His scholarly task is to subject culture to theological analysis, to uncover hidden spiritual dimensions behind secular language and secular thinking. His new venture as an author is a series of espionage thrillers with an enigmatic heroine, Leona Foxx.
*****
Join forces with IRN and dig deeper.
http://inceptionradionetwork.com/membership-account/membership-levels/</t>
  </si>
  <si>
    <t>pCw6mBGiHsU</t>
  </si>
  <si>
    <t>https://youtu.be/zGkG3ejteTA</t>
  </si>
  <si>
    <t>Bill &amp; Nancy Birnes - True UFO Hunters - TruthFunders Radio</t>
  </si>
  <si>
    <t>TruthFunders Radio Releases the Hounds on the Trail of the True UFO Hunters, Bill &amp; Nancy Birnes. Join the adroit duo of TruthFunders Radio, Art Webb and Mark Schwartz, as they pursue the trail of the dripping toxic plasma fuel from a downed UFO with the publishers of UFO Magazine.
BILL BIRNES
is an American writer, editor, book publisher and literary rights agent. He is best known as an active publisher of UFO literature (UFO Magazine) and is a New York Times bestselling author. He holds a law degree and received a B.A. from New York University in 1966.Along with detective Dr. Robert Keppel, Birnes co-authored The Riverman, about how serial killer Ted Bundy helped police track Green River Killer Gary Ridgway. The book was broadcast into a made-for-TV film on A&amp;E in September 2004.
He co-authored The Day After Roswell with Philip J. Corso. Birnes also headed up an investigation team of fellow ufologists on the 2008-2009 History Channel documentary series UFO Hunters. He made a cameo in the 2009 movie Race to Witch Mountain.
NANCY BIRNES
is an author, editor, and publisher. In 1979, she graduated summa cum laude from Princeton University. Nancy Hayfield’s first novel, Cleaning House was published by Farrar, Straus and Giroux in 1980. In 1985, writing under her married name of Nancy Birnes, Ms. Hayfield published Cheaper and Better at Harper &amp; Row (now HarperCollins). In 1990, she published Zapcraft at Ten Speed Press. She was the editor of the McGraw-Hill Personal Computer Programming Encyclopedia in 1986 and 1989, the UFO Magazine UFO Encyclopedia in 2002, and is currently the editor-in-chief of UFO Magazine and Filament Books.
*****
Join forces with IRN and dig deeper.
http://inceptionradionetwork.com/membership-account/membership-levels/</t>
  </si>
  <si>
    <t>zGkG3ejteTA</t>
  </si>
  <si>
    <t>2015 04 19</t>
  </si>
  <si>
    <t>https://youtu.be/zxpORuoBg9o</t>
  </si>
  <si>
    <t>Lisette Larkins - Extraterrestrial Encounters - California Mufon Radio</t>
  </si>
  <si>
    <t>The genial prolocutor and voice of California MUFON Radio, Lorien Fenton ventures into realm of extraterrestrial encounters with Lisette Larkins.
LISETTE LARKINS
has had extraordinary extraterrestrial encounters since childhood. The importance of them was to reveal to her the possibility of experiencing a “chronic state of well-being” and to inspire the recognition that, as spiritual beings in human bodies, we are designed to create to the same degree and with the same ability as extraterrestrials do! This means that the very purpose of our soul is to allow our imagination to run free and to be, do, and have anything and everything we want. We are designed to be Creative Beings! When we are not in the process of creating, we are actually spiraling downward…
*****
Join forces with IRN and dig deeper.
http://inceptionradionetwork.com/membership-account/membership-levels/</t>
  </si>
  <si>
    <t>zxpORuoBg9o</t>
  </si>
  <si>
    <t>2015 04 14</t>
  </si>
  <si>
    <t>https://youtu.be/qk6bVESNArE</t>
  </si>
  <si>
    <t>Scott Creighton &amp; Katherine Chiljan - Just Energy Radio</t>
  </si>
  <si>
    <t>The charismatic Dr. Rita Louise of Just Energy Radio look for passages revealing the secret teachings of the pyramid with Scott Creighton. Later in the show, Dr. Rita leans to Katherine Chiljan to unravel the secret life of William Shakespeare.
*****
Just Energy Radio Website: http://justenergyradio.com
Join forces with IRN and dig deeper.
http://inceptionradionetwork.com/membership-account/membership-levels/</t>
  </si>
  <si>
    <t>qk6bVESNArE</t>
  </si>
  <si>
    <t>2015 04 13</t>
  </si>
  <si>
    <t>https://youtu.be/J24taeZFZ1Y</t>
  </si>
  <si>
    <t>Art Campbell - NightVision Radio</t>
  </si>
  <si>
    <t>Join the resolute seeker of truth, René Barnett of NightVision Radio as she digs for clues through Art Campbell’s treasure trove of UFO crash stories Later in the show, Jerry pays tribute to the late Elaine Douglass.
*****
Join forces with IRN and dig deeper.
http://inceptionradionetwork.com/membership-account/membership-levels/</t>
  </si>
  <si>
    <t>J24taeZFZ1Y</t>
  </si>
  <si>
    <t>2015 04 10</t>
  </si>
  <si>
    <t>https://youtu.be/U8J_uB9xcIw</t>
  </si>
  <si>
    <t>The International UFO Congress 2015 - California Mufon Radio</t>
  </si>
  <si>
    <t>The genial prolocutor and voice of California MUFON Radio, Lorien Fenton, takes the press podium at the 24th annual convention and film festival international UFO congress for an open mic evening with the event’s guests and speakers; including; Bob Lazar, Jaime Maussan, George Knapp, John Burroughs, and more..
The International UFO Congress is an organization in Arizona dedicated to the dissemination of information related to many areas in Ufology. It was established in 1991 and hosts an annual conference. While previously held in Laughlin, Nevada, the conference moved to the Phoenix, Arizona area in 2011. It features presentations given by authors, researchers, experts, enthusiasts, and those who have witnessed paranormal or anomalous phenomena from all over the world. It also provides a forum to discuss the experiences and findings. This week long event usually has over 30 Speakers, a Film Festival, tons of vendors and experiencer sessions
*****
Join forces with IRN and dig deeper.
http://inceptionradionetwork.com/membership-account/membership-levels/</t>
  </si>
  <si>
    <t>U8J_uB9xcIw</t>
  </si>
  <si>
    <t>https://youtu.be/DaiJf8jh9qE</t>
  </si>
  <si>
    <t>Len Kasten - EPIC Voyages</t>
  </si>
  <si>
    <t>EPIC Voyages Radio’s Dr. Laurel B. Tague invites research Len Kasten to explain how a top-secret U.S. government program was responsible for sending a select group of people to travel to the planet SERPO for thirteen years.
LEN KASTEN 
has a B.A. degree from Cornell University, where he majored in psychology and minored in literature and philosophy. After graduating from Cornell he entered the U.S. Air Force Aviation Cadet program. While in the Air Force he experienced a UFO encounter that had a transformative effect on his life, although he didn’t realize it until a few years later. After serving in the Air Force he moved to Richmond, Virginia. On frequent trips to Virginia Beach, he spent a lot of time in the extensive New Age library at the Association for Research and Enlightenment (A.R.E.), the organization founded by psychic Edgar Cayce, where he acquired a self-education in metaphysics. He then moved to Boston where he was introduced to Theosophy and joined the Boston Theosophical Society.
*****
EPIC Voyages Radio Website: http://epicvoyagers.com
Join forces with IRN and dig deeper.
http://inceptionradionetwork.com/membership-account/membership-levels/</t>
  </si>
  <si>
    <t>DaiJf8jh9qE</t>
  </si>
  <si>
    <t>https://youtu.be/8n1nObW2ShE</t>
  </si>
  <si>
    <t>Tom Paladino - NightVision Radio</t>
  </si>
  <si>
    <t>Join the resolute seeker of truth, René Barnett of NightVision Radio as she attempts to harness the power of scalar energy finessed by Tom Paladino.
TOM PALADINO‘s 
work with scalar energy, (Creative Strength), began during his under-graduate years. He was inspired by various scientists, especially Nikola Tesla, as to the existence of an energy that was not of the electromagnetic spectrum. With this inspiration, he pursued a course of independent study in order to better understand and subsequently harness scalar energy.  Scalar energy is also known as prana, chi, radiant energy, zero point energy, qi, orgone, eloptic energy. After years of experimentation and modification, he has developed a technique using scalar energy that will transmute pathogens quickly and painlessly…
*****
Join forces with IRN and dig deeper.
http://inceptionradionetwork.com/membership-account/membership-levels/</t>
  </si>
  <si>
    <t>8n1nObW2ShE</t>
  </si>
  <si>
    <t>2015 04 09</t>
  </si>
  <si>
    <t>https://youtu.be/3ViV4JyvOks</t>
  </si>
  <si>
    <t>Mike Bara 3.0 - Just Energy Radio</t>
  </si>
  <si>
    <t>The charismatic Dr. Rita Louise of Just Energy Radio collects moon soil and sporadic tracks with the help of investigator Mike Bara that may serve as clues to an extra-terrestrial presence on Earth’s moon.
MIKE BARA
is a New York Times Bestselling author, screenwriter and lecturer. A self-described “Born Again conspiracy theorist,” Mike’s first book Dark Mission-The Secret History of NASA (co-authored with the venerable Richard C. Hoagland) was a New York Times bestseller in 2007 for Feral House books. Mike has made numerous public appearances lecturing on the subjects of space science, NASA, physics and the link between science and spirit.
*****
Just Energy Radio Website: http://justenergyradio.com
Join forces with IRN and dig deeper.
http://inceptionradionetwork.com/membership-account/membership-levels/</t>
  </si>
  <si>
    <t>3ViV4JyvOks</t>
  </si>
  <si>
    <t>2015 04 08</t>
  </si>
  <si>
    <t>https://youtu.be/xqm4_rLxr_o</t>
  </si>
  <si>
    <t>Laird Scranton 2.0 - Just Energy Radio</t>
  </si>
  <si>
    <t>The charismatic Dr. Rita Louise of Just Energy Radio beckons author Laird Scranton to guide listeners in understanding the influence that the teachings of the Dogon High Priests had in ancient Egypt and how their beliefs have transcended through modern day beliefs.
LAIRD SCRANTON
is an independent software designer and author. He has written several books on African and Egyptian cosmology and language. He has published articles in the University of Chicago’s Anthropology News academic journal and Temple University’s Encyclopedia of African Religion. He has been a frequent speaker at Walter Cruttenden’s CPAK Conference (Conference on Precession and Ancient Knowledge).
*****
Just Energy Radio Website: http://justenergyradio.com
Join forces with IRN and dig deeper.
http://inceptionradionetwork.com/membership-account/membership-levels/</t>
  </si>
  <si>
    <t>xqm4_rLxr_o</t>
  </si>
  <si>
    <t>https://youtu.be/v8qqvPac3dA</t>
  </si>
  <si>
    <t>Gloria Amendola 3.0 - Secret Esoteric Messages - NightVision Radio</t>
  </si>
  <si>
    <t>The resolute seeker of truth, René Barnett of NightVision Radio as she explores the esoteric world of secret messages embedded throughout history with special guest and Reiki master, Gloria Amendola.
GLORIA AMENDOLA
 is an author and intuitive with a passion for esoteric knowledge and dream language. Gloria likes to find the truth of things hidden beneath the surface. She travels internationally and speaks to audiences about the Holy Grail Mysteries and their connection to the secret destiny of America. Amendola is a trained group facilitator, seasoned shamanic drummer, and Reiki Master. She helps people understand history from an alternate perspective, putting the pieces together so that people can explore new possibilities and practices on their spiritual path.
*****
Join forces with IRN and dig deeper.
http://inceptionradionetwork.com/membership-account/membership-levels/</t>
  </si>
  <si>
    <t>v8qqvPac3dA</t>
  </si>
  <si>
    <t>https://youtu.be/N5jhI5pG_No</t>
  </si>
  <si>
    <t>Carl Lehrburger - Just Energy Radio</t>
  </si>
  <si>
    <t>The charismatic Dr. Rita Louise of Just Energy Radio deconstruct the long-standing evidence of pre-Columbus times using Carl Lehrburger’s extensive research data.
CARL LEHRBURGER
is an environmental activist, renewable energy entrepreneur, researcher and author. He has studied archaeological and sacred sites in the Americas for over 25 years with a focus on the ancient peoples who came to the Americas long before Columbus. The culmination of his investigations is his book, Secrets of Ancient America.  He has published articles in Ancient American magazine.
*****
Just Energy Radio Website: http://justenergyradio.com
Join forces with IRN and dig deeper.
http://inceptionradionetwork.com/membership-account/membership-levels/</t>
  </si>
  <si>
    <t>N5jhI5pG_No</t>
  </si>
  <si>
    <t>2015 04 07</t>
  </si>
  <si>
    <t>https://youtu.be/Lf213a2ssZE</t>
  </si>
  <si>
    <t>Open Lines - TruthFunders Radio</t>
  </si>
  <si>
    <t>The adroit duo of TruthFunders Radio, Art Webb and Mark Schwartz, talk about Truth Funders Radio in open line discussion with listeners. 
TRUTH FUNDERS
was created by true believers, and born from the idea to take the exploration of truth to the next level. They exist to give hunters of the unknown (ufologists, cryptozoologists, ghost hunters, researches, conspiracies, psychics and more), the financial stability to fund the truth. They want you to tell your story, enable the community to answer bigger questions, and take on larger investigations. Truth Funders is here to help open up the minds of everyone around them. By developing a supportive community of people that believe in the unknown, they can finance the truth, collect more proof, connect the dots, and unite our thoughts in a way that we have never been able to do before.
*****
TruthFunders Website - http://www.truthfunders.com
Join forces with IRN and dig deeper.
http://inceptionradionetwork.com/membership-account/membership-checkout/?level=1</t>
  </si>
  <si>
    <t>Lf213a2ssZE</t>
  </si>
  <si>
    <t>2015 04 06</t>
  </si>
  <si>
    <t>https://youtu.be/-cxP1dlpLAM</t>
  </si>
  <si>
    <t>Jeanne D’Août - NightVision Radio</t>
  </si>
  <si>
    <t>Join the resolute seeker of truth, René Barnett of NightVision Radio follow the story of Jeanne D’Août about her journey through writing her esoteric thriller on the ‘Eye of Ra’.
GLORIA AMENDOLA
 is an author and intuitive with a passion for esoteric knowledge and dream language. Gloria likes to find the truth of things hidden beneath the surface. She travels internationally and speaks to audiences about the Holy Grail Mysteries and their connection to the secret destiny of America. Amendola is a trained group facilitator, seasoned shamanic drummer, and Reiki Master. She helps people understand history from an alternate perspective, putting the pieces together so that people can explore new possibilities and practices on their spiritual path.
*****
Join forces with IRN and dig deeper.
http://inceptionradionetwork.com/membership-account/membership-checkout/?level=1</t>
  </si>
  <si>
    <t>-cxP1dlpLAM</t>
  </si>
  <si>
    <t>2015 04 05</t>
  </si>
  <si>
    <t>https://youtu.be/TDgw74aJAnI</t>
  </si>
  <si>
    <t>Steven &amp; Evan Strong - EPIC Voyages</t>
  </si>
  <si>
    <t>EPIC Voyages Radio’s Daniella and I (Bruce) will be interviewing our good friends and one time co-authors, Steven and Evan Strong. We will be asking them about recent projects in their ongoing quest to explain the lost origins of humanity, speaking events, upcoming books, their investigation of an Australian Crystal Skull and of course their recent book ‘Shunned: The Hidden History of the Original Australians.
STEVEN STRONG
 is an Australian-based researcher, historian, author and former high school teacher with a background in archaeology. He was involved in the formation of a Graduate Diploma of Aboriginal Education for the NSW Department of Education, writing units on Traditional Law and Contemporary History. He also co-authored the highly successful “Aboriginal Australia: A Language and Cultural kit”.
*****
EPIC Website - http://www.epicvoyagers.com
Join forces with IRN and dig deeper.
http://inceptionradionetwork.com/membership-account/membership-checkout/?level=1</t>
  </si>
  <si>
    <t>TDgw74aJAnI</t>
  </si>
  <si>
    <t>2015 04 04</t>
  </si>
  <si>
    <t>https://youtu.be/qD-lB7uC7HA</t>
  </si>
  <si>
    <t>Timothy Wyllie - NightVision Radio</t>
  </si>
  <si>
    <t>NightVision Radio, Timothy Wyllie talks about his 15 years in a cult and his later work resulting in a series of books about angels.
TIMOTHY WYLLIE
was born in Great Britain in 1940 and raised in London.  Having wended his way through an English public school education and then seven years further study at college, he qualified as an architect. 
In the late 70s, Timothy began a systematic exploration of out-of-body states. This led to experiments in telepathic communication with dolphins and an open invitation to contact with nonphysical beings that continues to this day. During this time, he was also running his own business in New Your City, marketing a system he had co-devised for storing and filing color photographs. He retired from the business community in 1981 and turned full time to his creative endeavors. 
As a musician, Timothy has made several tapes of what he calls "Bozon Music"--a True Age improvisational jazz, shamanic music of the heart--as well as a series of guided visualization and meditation tapes.  Also an artist, he is currently working on a virtually endless progression of drawings of sacred landscape. It is what brings him most joy. 
Timothy travels frequently to give lectures and seminars or to investigate sites and locations for his drawings.  He is the author of Ask Your Angels: A Practical Guide to working with the Messengers of Heaven to Empower and Enrich Your Life , Dolphins, ETs &amp; Angels , and a co-author of Adventures Among Spiritual Intelligences: Angels, Aliens, Dolphins &amp; Shamans. He lives in New Mexico.
*****
Join forces with IRN and dig deeper.
http://inceptionradionetwork.com/membership-account/membership-checkout/?level=1</t>
  </si>
  <si>
    <t>qD-lB7uC7HA</t>
  </si>
  <si>
    <t>2015 04 02</t>
  </si>
  <si>
    <t>https://youtu.be/BIUbeej2x0U</t>
  </si>
  <si>
    <t>Richard Shaw - EPIC Voyages</t>
  </si>
  <si>
    <t>EPIC Voyages Radio’s Aaron Judkins learn about connection between world events and the description hidden within the Torah Codes from Richard Shaw’s ‘End of Darkness’ documentary.
RICHARD SHAW
 is the director and producer of the Watchers catalog of DVDs, Richard Shaw is a pioneer in non-linear editing techniques. He founded Z Post in 1994, and is nationally known as an industry specialist in the field of computerized digital non-linear editing. Shaw was Vice President of Digital Solutions, Atlanta, (DSI) and was one of the founders of the company. DSI specialized in digital editing, 3D animation and compositing for post production house…
*****
EPIC Website - http://www.epicvoyagers.com
Join forces with IRN and dig deeper.
http://inceptionradionetwork.com/membership-account/membership-checkout/?level=1</t>
  </si>
  <si>
    <t>BIUbeej2x0U</t>
  </si>
  <si>
    <t>https://youtu.be/111I03HVyGo</t>
  </si>
  <si>
    <t>Michael Horn - Alien Communication - California Mufon Radio</t>
  </si>
  <si>
    <t>The genial prolocutor and voice of California MUFON Radio, Lorien Fenton, looks for savvy researcher Michael Horn to underscore the true relevance of alien communication with mankind through the works and prophecies of the controversial alien contactee Billy Meier.
MICHAEL HORN
is the Authorized American Media Representative for the Billy Meier Contacts (www.theyfly.com), which he has researched since 1979 (and proved to be absolutely authentic). He is the writer and producer of the new, award-winning feature length documentary, “The Silent Revolution of Truth”, as well as the writer, producer and narrator of the DVD “The Meier Contacts – The Key To Our Future Survival”.  Michael has concluded that Meier’s credibility is unequaled
*****
Join forces with IRN and dig deeper.
http://inceptionradionetwork.com/membership-account/membership-checkout/?level=1</t>
  </si>
  <si>
    <t>111I03HVyGo</t>
  </si>
  <si>
    <t>2015 04 01</t>
  </si>
  <si>
    <t>https://youtu.be/DNAl9EgEc5M</t>
  </si>
  <si>
    <t>Laurent Martini - TruthFunders Radio</t>
  </si>
  <si>
    <t>The adroit duo of TruthFunders Radio, Art Webb and Mark Schwartz, entertain Laurent Martini’s working theory on the Beatles conspiracy “Paul is Dead Clues’.
LAURENT MARTINI
 is the lead singer of the band “Live Evil” and has been a fan of the Beatles since his teens. Laurent subscribes to the Beatles conspiracy ‘Paul is Dead Clues’. 
*****
TruthFunders Website - http://www.truthfunders.com
Join forces with IRN and dig deeper.
http://inceptionradionetwork.com/membership-account/membership-checkout/?level=1</t>
  </si>
  <si>
    <t>DNAl9EgEc5M</t>
  </si>
  <si>
    <t>https://youtu.be/HQnL9Qh8HPU</t>
  </si>
  <si>
    <t>Reverend Michael Carter - Just Energy Radio</t>
  </si>
  <si>
    <t>The charismatic Dr. Rita Louise of Just Energy Radio returns to more bible passages alluding to extraterrestrial beings with Reverend Michael Carter.
MICHAEL CARTER
is an ordained interfaith minister and received his BA Degree in Letters from the College of New Rochelle where he graduated cum laude. He received his Masters In Divinity Degree from  Union Theological Seminary in New York City (class of 2000). He has served as a staff chaplain (Board Certified) at Lenox Hill Hospital, Beth Israel Hospital, Beth Israel Cancer Center, Methodist Hospital, and New York Hospital Queens while residing in New York City.
*****
Just Energy Radio Website - http://www.justenergyradio.com
Join forces with IRN and dig deeper.
http://inceptionradionetwork.com/membership-account/membership-checkout/?level=1</t>
  </si>
  <si>
    <t>HQnL9Qh8HPU</t>
  </si>
  <si>
    <t>https://youtu.be/4F3DiQtnh-0</t>
  </si>
  <si>
    <t>Reverend Michael Carter - NightVision Radio</t>
  </si>
  <si>
    <t>Join the resolute seeker of truth, René Barnett of NightVision Radio flips through several bible passages alluding to extraterrestrial beings with Reverend Michael Carter.
MICHAEL CARTER
is an ordained interfaith minister and received his BA Degree in Letters from the College of New Rochelle where he graduated cum laude. He received his Masters In Divinity Degree from  Union Theological Seminary in New York City (class of 2000). He has served as a staff chaplain (Board Certified) at Lenox Hill Hospital, Beth Israel Hospital, Beth Israel Cancer Center, Methodist Hospital, and New York Hospital Queens while residing in New York City.
*****
Join forces with IRN and dig deeper.
http://inceptionradionetwork.com/membership-account/membership-checkout/?level=1</t>
  </si>
  <si>
    <t>4F3DiQtnh-0</t>
  </si>
  <si>
    <t>2015 03 29</t>
  </si>
  <si>
    <t>https://youtu.be/eMUBA6C9u-k</t>
  </si>
  <si>
    <t>Cain Carroll - Just Energy Radio</t>
  </si>
  <si>
    <t>The charismatic Dr. Rita Louise of Just Energy Radio looks for Cain Carroll to analytically breakdown the origin of the Mudras of India and Decode the Origin of its Mythology.
CAIN CARROLL
is a pioneering teacher, speaker and author in the field of self-healing and embodied spirituality. He is founder of the Taoflow Yoga system, co-author of Partner Yoga: Making Contact for Physical, Emotional &amp; Spiritual Growth, Mudras of India, Mudras of Yoga Card Deck (Fall 2013), and creator of three instructional DVDs: Pain-Free Joints, Heal Neck &amp; Shoulder Pain, and Digestive Power. He teaches classes and workshops worldwide.
*****
Just Energy Radio Website - http://www.justenergyradio.com
Join forces with IRN and dig deeper.
http://inceptionradionetwork.com/membership-account/membership-checkout/?level=1</t>
  </si>
  <si>
    <t>eMUBA6C9u-k</t>
  </si>
  <si>
    <t>https://youtu.be/8HaKi8TsyHY</t>
  </si>
  <si>
    <t>Sharon K  Gilbert - EPIC Voyages</t>
  </si>
  <si>
    <t>EPIC Voyages Radio’s Aaron Judkins prepares for a colossal global meltdown from the emerging crisis of the Ebola virus with the help of author and radio personality Sharon K. Gilbert.
SHARON K. GILBERT
has studied Biblical prophecy for over 50 years, and she brings her background in molecular biology to bear on how Ebola might actually be mentioned in the book of Revelation. Expanding on her ground-breaking presentation in July’s Pike’s Peak Prophecy Summit, Gilbert presents a compelling case that Thanatos, the Angel of Death who rides the fourth horse in Revelation 6 is given permission to use a biological weapon or therion  when he begins his hellish ride. Her book offers an open but hopeful presentation of how Ebola emerged in 1976, how it infects humans, and how best to prepare now for what Gilbert calls ‘Braxton Hicks’ birth pangs 
*****
EPIC Website - http://www.epicvoyagers.com
Join forces with IRN and dig deeper.
http://inceptionradionetwork.com/membership-account/membership-checkout/?level=1</t>
  </si>
  <si>
    <t>8HaKi8TsyHY</t>
  </si>
  <si>
    <t>https://youtu.be/YUba7WeJiYU</t>
  </si>
  <si>
    <t>Louis Buff Parry - EPIC Voyages</t>
  </si>
  <si>
    <t>Louis Buff Parry - EPIC Voyages
EPIC Voyages Radio interviews Louis Buff Parry‘s tireless effort proving the connection between carvings in Gobekli Tepe and Orion’s belt. Buff also will announce news on recent discoveries in the Oak Island mystery.
LOUIS BUFF PARRY
 is a professional codebreaker, has filmed a documentary claiming to show that the Holy Grail is actually buried in Shugborough. A marble tablet built in the town in 1748 has for a long time been reputed to point the way to the burial of the Grail, but codebreaker Parry arrived in Shugborough bearing a mass of evidence which he says proves that the holy relic is actually buried there…
*****
EPIC Website - http://www.epicvoyagers.com
Louis Buff Parry - http://louisbuffparry.com
Join forces with IRN and dig deeper.
http://inceptionradionetwork.com/membership-account/membership-checkout/?level=1</t>
  </si>
  <si>
    <t>YUba7WeJiYU</t>
  </si>
  <si>
    <t>https://youtu.be/kX-rclu9xF0</t>
  </si>
  <si>
    <t>Betty &amp; Bob Luca 2.0 - Alien Abductions - PANG Radio - Insider's Preview</t>
  </si>
  <si>
    <t>MJ of Pang Radio along with co-host Ken Storch invite back alien abductees Betty Andreasson Luca, and Bob Luca to continue (pt. 2.0) their story of the daunting alien abduction experience that shook her to her core.
BETTY ANDREASSEN LUCA AND  BOB LUCA 
is a devout Christian. During her abduction, she was taken before a being of intense light and love called “the One.” This description of this being is remarkably similar to descriptions of the so-called “Being of Light” encountered in near-death experiences. Her first abduction occurred during her childhood and culminated with an abduction experience that involved her whole family..
*****
Join forces with IRN and dig deeper.
http://inceptionradionetwork.com/membership-account/membership-checkout/?level=1</t>
  </si>
  <si>
    <t>kX-rclu9xF0</t>
  </si>
  <si>
    <t>2015 03 28</t>
  </si>
  <si>
    <t>https://youtu.be/VdcNaKvTy8s</t>
  </si>
  <si>
    <t>Betty &amp; Bob Luca 1.0 - Alien Abductions - PANG Radio - Insider's Preview</t>
  </si>
  <si>
    <t>MJ of Pang Radio along with co-host Ken Storch invite back alien abductees Betty Andreasson Luca, to continue their story of the daunting alien abduction experience that shook her to her core.
BETTY ANDREASSEN LUCA AND  BOB LUCA 
is a devout Christian. During her abduction, she was taken before a being of intense light and love called “the One.” This description of this being is remarkably similar to descriptions of the so-called “Being of Light” encountered in near-death experiences. Her first abduction occurred during her childhood and culminated with an abduction experience that involved her whole family..
*****
Join forces with IRN and dig deeper.
http://inceptionradionetwork.com/membership-account/membership-checkout/?level=1</t>
  </si>
  <si>
    <t>VdcNaKvTy8s</t>
  </si>
  <si>
    <t>2015 03 26</t>
  </si>
  <si>
    <t>https://youtu.be/sdyZgp2FPxw</t>
  </si>
  <si>
    <t>Rey Hernandez F.R.E.E. - Alien Encounters Phenomenon - California Mufon Radio</t>
  </si>
  <si>
    <t>The genial prolocutor and voice of California MUFON Radio, Lorien Fenton takes a serious look into alien encounters phenomenon with Rey Hernandez, founder of the “Foundation for Research into Extraterrestrial Encounters” (F.R.E.E.).
REINERIO (REY) HERMANDEZ
 is an Experiencer and is currently employed as an Estate Tax Attorney with the IRS, US Dept of Treasury.  He was previously the Director of the Center for a Sustainable Urban Environment at the City University of New York and the Director of the Office of Community Environmental Planning for the City of New York.  He has attended Rutgers College, Cornell University and was a Ph.D. Candidate at U.C. Berkeley in City and Regional Planning.  He was also the recipient of a National Science Foundation Ph.D. Fellowship…
*****
Join forces with IRN and dig deeper.
http://inceptionradionetwork.com/membership-account/membership-checkout/?level=1</t>
  </si>
  <si>
    <t>sdyZgp2FPxw</t>
  </si>
  <si>
    <t>https://youtu.be/SWEwxVSAAQs</t>
  </si>
  <si>
    <t>TruthFunders - Funding UFO Research - California Mufon Radio</t>
  </si>
  <si>
    <t>The genial prolocutor and voice of California MUFON Radio, Lorien Fenton passes the collection plate to fund the ‘UFO’ truth with members of Truth Funders.
Truth Funders 
was created by true believers, and born from the idea to take the exploration of truth to the next level. They exist to give hunters of the unknown (ufologists, cryptozoologists, ghost hunters, researches, conspiracies, psychics and more), the financial stability to fund the truth. They want you to tell your story, enable the community to answer bigger questions, and take on larger investigations. Truth Funders is here to help open up the minds of everyone around them. By developing a supportive community of people that believe in the unknown, they can finance the truth, collect more proof, connect the dots, and unite our thoughts in a way that we have never been able to do before.
*****
Join forces with IRN and dig deeper.
http://inceptionradionetwork.com/membership-account/membership-checkout/?level=1</t>
  </si>
  <si>
    <t>SWEwxVSAAQs</t>
  </si>
  <si>
    <t>https://youtu.be/NyEup1e8Y2g</t>
  </si>
  <si>
    <t>James Clarkson - Roswell UFO Crash - PANG Radio - Insider's Preview</t>
  </si>
  <si>
    <t>MJ of Pang Radio along with guest co-host Ken Storch invite James E. Clarkson to talk about his renewed position at MUFON and discuss his interview with June, who claimed to have witnessed alien bodies at Wright Patterson AFB after the allege Roswell UFO crash.
JAMES E. CLARSON 
is the State Director of the Mutual UFO Network in Washington State. He also works closely with two of the most dedicated researchers in this field, Peter Davenport, Director of the National UFO Reporting Center, and William Puckett, the Director of UFOSNW.
*****
PANG Website - http://www.pangradio.com
Join forces with IRN and dig deeper.
http://inceptionradionetwork.com/membership-account/membership-checkout/?level=1</t>
  </si>
  <si>
    <t>NyEup1e8Y2g</t>
  </si>
  <si>
    <t>2015 03 25</t>
  </si>
  <si>
    <t>https://youtu.be/syBUbHFnLJA</t>
  </si>
  <si>
    <t>Plutronus 2.0 - The Orb Phenomenon - California Mufon Radio</t>
  </si>
  <si>
    <t>The genial prolocutor and voice of California MUFON Radio, Lorien Fenton circles back to understand the ubiquitous presence of the Orb phenomenon with seasoned researcher known as, ‘Plutronus’.
PLUTRONUS
is a UFO researcher who specializes in the research of Orb. He ascertains that the Orb phenomena has an ET connection. His general wealth of knowledge in the field of engineering and sciences has allowed him to make deductive connections between the anomalous high strangeness cases and extra-terrestrial intelligent forces. His early study interests, included meteorology, physics, entomology,primate anthropology, chemistry, astronomy, biology, and electronics. Electronics became his life-long love, study and career. Today plutronus is an electronics, software, hardware design engineer.
*****
Join forces with IRN and dig deeper.
http://inceptionradionetwork.com/membership-account/membership-checkout/?level=1</t>
  </si>
  <si>
    <t>syBUbHFnLJA</t>
  </si>
  <si>
    <t>https://youtu.be/1OnjJpw3so0</t>
  </si>
  <si>
    <t>Andrea Perron - Real Haunted Houses' - EPIC Voyages</t>
  </si>
  <si>
    <t>EPIC Voyages Radio’s Aaron Judkins takes a crack at exercising the restless ghost that haunt Andrea Perron’s family house.
ANDREA PERRON
is the oldest child of the Perron family that was featured in last year’s surprise hit horror movie, The Conjuring. Ms. Perron has written two books detailing her bizarre encounters and has completed her 3rd installment in the House of Darkness House of Light series that documents the real life experiences she and her family encountered in a disturbingly haunted house.
*****
EPIC Website - http://www.epicvoyagers.com
Join forces with IRN and dig deeper.
http://inceptionradionetwork.com/membership-account/membership-checkout/?level=1</t>
  </si>
  <si>
    <t>1OnjJpw3so0</t>
  </si>
  <si>
    <t>https://youtu.be/Z4oeqMy8aHs</t>
  </si>
  <si>
    <t>Erich von Däniken - Just Energy Radio</t>
  </si>
  <si>
    <t>The charismatic Dr. Rita Louise of Just Energy Radio explores the mysteries of true manhood with Dr. Barry Weinhold’s challenging philosophy of fatherhood.  Later in the show, Dr. Rita takes a momentus step in unraveling the evidence behind the ancient aliens theory with the help of Erich Von Däniken.
DR. BARRY WEINHOLD is Professor Emeritus at the University of Colorado at Colorado Springs. He was the founder of the M. A. Counseling and Human Services Program at UCCS. He also has been a licensed psychologist in private practice for 38 years…
ERICH VON DÄNIKEN pursued the theory which postulates that Earth might have been visited by extraterrestrials in the remote past. Erich von Däniken, the world’s most successful non-fiction writer of all time, has written 55 books and e-media on the topic and has sold over 65 million copies worldwide. His books have been translated into 32 languages. In the United States Erich von Däniken won instant fame as a result of the television special “In Search of Ancient Astronauts,” based upon his first book Chariots of the Gods…
*****
Just Energy Radio website: http://justenergyradio.com
Join forces with IRN and dig deeper.
http://inceptionradionetwork.com/membership-account/membership-checkout/?level=1</t>
  </si>
  <si>
    <t>Z4oeqMy8aHs</t>
  </si>
  <si>
    <t>2015 03 24</t>
  </si>
  <si>
    <t>https://youtu.be/mJ8i2MXxLEg</t>
  </si>
  <si>
    <t>Johnathan Nolan - UFO Bases - California Mufon Radio</t>
  </si>
  <si>
    <t>The genial prolocutor and voice of California MUFON Radio, Lorien Fenton, takes the press podium at the 24th annual convention and film festival international UFO congress for an open mic evening with the event’s guests and speakers; including; Bob Lazar, Jaime Maussan, George Knapp, John Burroughs, and more..
JONATHAN NOLAN
is a miner, explorer, anthropological researcher, project manager – 10 years in the Pacific managing projects, including acting as diplomatic envoy for a Paramount Chief and mining and marine park projects across the region. In the course of his travels in the Pacific he has directly experienced the paranormal and unexplained several times. Currently the lead developer of the Mysteries of the South Pacific project, a major local employer in the region in 2015 and a series of documentary films seeking to prove or disprove local stories about ghosts, aliens, UFO bases, giants, cryptids and dinosaurs…
*****
Join forces with IRN and dig deeper.
http://inceptionradionetwork.com/membership-account/membership-checkout/?level=1</t>
  </si>
  <si>
    <t>mJ8i2MXxLEg</t>
  </si>
  <si>
    <t>https://youtu.be/vNjOGNaIAds</t>
  </si>
  <si>
    <t>Prof. Erick Williams - Mind Reading - TruthFunders Radio</t>
  </si>
  <si>
    <t>The adroit duo of TruthFunders Radio, Art Webb and Mark Schwartz, commit to a gamut of experiments Erick Williams has placed together to test the possibility of extra sensory perception in “Can similar people read each other’s minds?”.
ERICK WILLIAMS
 is a a full-time professor of psychology at a college in northern Maryland.  He has 38 years of experience in psychology including working in psychiatric facilities, private counseling, and, now, full-time teaching. Tune in this Wednesday at 9 pm eastern to learn about Erick’s plan to verify the variables required to possibly form an ESP connection, right here on the  the Inception Radio Network.
*****
TruthFunder Facebook:
https://www.facebook.com/truthfunders
TruthFunders Page https://www.truthfunders.com/projects/can-personality-similarity-effect-esp/
Join forces with IRN and dig deeper.
http://inceptionradionetwork.com/membership-account/membership-checkout/?level=1</t>
  </si>
  <si>
    <t>vNjOGNaIAds</t>
  </si>
  <si>
    <t>https://youtu.be/OIB6wUKPEGQ</t>
  </si>
  <si>
    <t>Mark Schwartz &amp; Art Webb - Premiere Show -TruthFunders Radio</t>
  </si>
  <si>
    <t>The Premiere Show on IRN. Join Art Webb and Mark Schwartz as they introduce Truth Funders Radio. Truth Funders was created by true believers, and born from the idea to take the exploration of truth to the next level. They exist to give hunters of the unknown (ufologists, cryptozoologists, ghost hunters, researches, conspiracies, psychics and more), the financial stability to fund the truth. They want you to tell your story, enable the community to answer bigger questions, and take on larger investigations. Truth Funders is here to help open up the minds of everyone around them. By developing a supportive community of people that believe in the unknown, they can finance the truth, collect more proof, connect the dots, and unite our thoughts in a way that we have never been able to do before.
*****
TruthFunder Facebook:
https://www.facebook.com/truthfunders
TruthFunders Page https://www.truthfunders.com
Join forces with IRN and dig deeper.
http://inceptionradionetwork.com/membership-account/membership-checkout/?level=1</t>
  </si>
  <si>
    <t>OIB6wUKPEGQ</t>
  </si>
  <si>
    <t>https://youtu.be/nz-fKMz7trI</t>
  </si>
  <si>
    <t>Mark Zaskey - Cryptid DNA Samples - PANG Radio - Insider's Preview</t>
  </si>
  <si>
    <t>MJ of Pang Radio prepares an assay of non-classified DNA for a closer evaluation by the diligent Cryptid expert, Mark Zaskey.
Mark Zaskey has been an active Crypto-Zoologist and investigative journalist for over 15 years. He has spent tens of thousands of hours in the field on “expeditions” and “incursions” into the territories of the unknown, investigating both Sasquatch and other unidentified species.
He has interviewed hundreds of Bigfoot eyewitnesses on four different continents and had several encounters of his own.
In 2001 he began an investigation into the possibility that the existence of the species is being covered up by multiple Government agencies and authoritative scientific organizations . After considerable time and effort, he recently released his findings and conclusions in a report entitled; “Who Decides what is real?”The report and all the information contained in it points to a “scientific monarchy,” that has thus far managed to contain and suppress any and all physical evidence that has been obtained and found to be from an unknown species of human-type being… including D.N.A.He uses common sense and simple deductive reasoning to promote a look at the subject of Bigfoot from the outside-in, and shows that there are many more important questions that should be asked about the subject, like Who Should be looking into this? and why aren’t they? Or Are they?
His investigation, and all of the evidence for the existence of this incredible species leads to… and ends with the henchmen of scientific suppression…
*****
PANG Website - http://pangradio.com
Join forces with IRN and dig deeper.
http://inceptionradionetwork.com/membership-account/membership-checkout/?level=1</t>
  </si>
  <si>
    <t>nz-fKMz7trI</t>
  </si>
  <si>
    <t>https://youtu.be/TvCzdlOZ6Ks</t>
  </si>
  <si>
    <t>Edwin and Marsha Becker - NightVision Radio</t>
  </si>
  <si>
    <t>Join the resolute seeker of truth, René Barnett of NightVision Radio brings the audience along for an exciting 90-min thrill ride in Edwin and Marsha Becker’s haunted journey.
EDWIN F. BECKER
is 68 and became a bestselling author with the release of his book True Haunting in 2011. www.TrueHaunting.com He has appeared on SYFY’s Paranormal Witness in the record breaking season two finale, “The Tenants.” He has also acted as guest and co-host on numerous commercial and internet radio shows in the U.S., Canada, United Kingdom and Australia. He was born in Chicago, Illinois, a Baby Boomer. Coming from an abusive broken home, he spent a number of elementary years in Maryville, a Catholic children’s institution. T
*****
NightVision’s Website: https://www.facebook.com/NightVisionRadioShows
Author Website: http://www.edwinbecker.com
Join forces with IRN and dig deeper.
http://inceptionradionetwork.com/membership-account/membership-checkout/?level=1</t>
  </si>
  <si>
    <t>TvCzdlOZ6Ks</t>
  </si>
  <si>
    <t>https://youtu.be/LCB9rhVaHuc</t>
  </si>
  <si>
    <t>Gary Wagman &amp; Chef AJ - Just Energy Radio</t>
  </si>
  <si>
    <t>The charismatic Dr. Rita Louise of Just Energy Radio looks to Dr. Gary Wagman for alternative means to treat medical challenges. Later in the show, Chef AJ recommends a healthy recipe for better living.
GARY WAGMAN, Ph.D., L.Ac., is an acupuncturist and doctor of Oriental Medicine. He was the first foreign student at the Daejeon University of Oriental Medicine in South Korea and lived in Asia for more than 8 years. The founder of Harmony Clinic and the American Institute of Korean Medicine, he lives in Portland, Oregon.
CHEF AJ has followed a plant-based diet for over 36 years. She is a chef, culinary instructor, professional speaker, and author. With her comedy background, she has made appearances on The Tonight Show with Johnny Carson, The Tonight Show with Jay Leno, David Letterman, and more…
*****
Just Energy Radio Website - http://justenergyradio.com
Join forces with IRN and dig deeper.
http://inceptionradionetwork.com/membership-account/membership-checkout/?level=1</t>
  </si>
  <si>
    <t>LCB9rhVaHuc</t>
  </si>
  <si>
    <t>https://youtu.be/rEw7TMv5FxI</t>
  </si>
  <si>
    <t>Walter Bosley - NightVision Radio</t>
  </si>
  <si>
    <t>Join the resolute seeker of truth, René Barnett of NightVision Radio travels to lost continents and unveils messages hidden behind seemingly benign hallmarks; such as Disney; with one of esoterica’s most keen and arduous researcher Walter Bosley.
WALTER BOSLEY
 is an investigator of historical occult mysteries, author of pulp fiction novels and a screenwriter.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worked as a counterterrorism consultant for six years following military service.
*****
NightVision Radio Website - http://www.facebook.com/NightVisionRadioShows
Join forces with IRN and dig deeper.
http://inceptionradionetwork.com/membership-account/membership-checkout/?level=1</t>
  </si>
  <si>
    <t>rEw7TMv5FxI</t>
  </si>
  <si>
    <t>2015 03 23</t>
  </si>
  <si>
    <t>https://youtu.be/lryXpVUSMAo</t>
  </si>
  <si>
    <t>Lorien Fenton - All About UFOs - Californa Mufon Radio</t>
  </si>
  <si>
    <t>California MUFON Radio is a weekly talk interview based program with the first 30 minutes dedicated to reports from National MUFON, as well as current news from one the rotating director co-host of the five active California MUFON section directors, assistant directors, state directors and field investigators. The last hour of the show Lorien Fenton, and the rotating co-host, will interview their special guest. CA MUFON Radio will be interviewing researchers, experiencers, and skeptics to the UFO phenomenon. Enjoy a fresh view from MUFON directors who have vast experiences in the field of UFO-ology. Plan to be entertained and surprised by where the conversations go! Tune in every Wednesday at 11pm eastern, 8pm pacific time.
LORIEN FENTON 
became actively involved in the San Francisco Bay Area UFO Community after almost dying from a mysterious form of Pneumonia during the H1N1 scare of Summer 2009. It was that near death experience which propelled her into doing the work she loves in a community that she has been passionate about her entire life. Currently, Lorien is the Marin/Sonoma MUFON Section Director, holding meeting in Petaluma, CA on the first Saturday of the month. Visit www.MUFONMarinSonoma.com.
Her current work includes being a business manager (covering all aspects from webdesign and bookkeeping to marketing and PR) to UFO, Paranormal, Crypto, Alien, Big Foot, Mind Control, Super Soldier, Black-ops, etc. authors, presenters and researchers. She is also a part-time bookkeeper, a marketing and PR person for Psychotherapists who speak and have authored books and she has her own publishing company, LAFing Press. Lorien is the co-producer of UFO CON in Santa Clara, CA with Brian William Hall (who is the producer of UFO CON’s sister event, Conspiracy CON) and is the producer of the first ever Super Soldier Summit this past June 23rd, 2012. Her next event, Mind Control &amp; Super Soldiers: Summit II, is in the works to be held in either Los Angeles or Las Vegas in late March, 2013.
If that wasn’t enough, she has a talk radio show weekly on Mondays called the “Fenton Perspective” and is starting another weekly show entitled, “Super Soldier Radio” in November. And, if you haven’t guessed by now, she lives in front of a computer, has her ear glued to a phone, has no children, sings “Moon Dance” by Van Morrison and “Harvest Moon” by Neil Young to herself, is slowly becoming a Crazy Old Cat Lady, and has never seen a UFO or an Alien — that she can remember…
*****
Join forces with IRN and dig deeper.
http://inceptionradionetwork.com/membership-account/membership-checkout/?level=1</t>
  </si>
  <si>
    <t>lryXpVUSMAo</t>
  </si>
  <si>
    <t>https://youtu.be/qz-T_ggPpEs</t>
  </si>
  <si>
    <t>PANG Radio Station ID</t>
  </si>
  <si>
    <t>qz-T_ggPpEs</t>
  </si>
  <si>
    <t>https://youtu.be/Saoa17t36O0</t>
  </si>
  <si>
    <t>Louis Buff Parry 2.0 - EPIC Voyages</t>
  </si>
  <si>
    <t>EPIC Voyages Radio’s Dr. Laurel B. Tague champions Louis Buff Parry‘s tireless effort proving the connection between carvings in Gobekli Tepe and Orion’s belt. Buff also looks forward to announcing groundbreaking news on recent discoveries in Oak Island.
Oak Island New Discovery
Starting at Gobekli Tepe, Buff will explain how the symbols carved there connect directly to Orion's belt, beginning with the Dilmun and Indus Valley civilizations over 12,000 years ago. He connects the words and symbols from diverse ancient cultures (Sumerian, Akkadian, Assyrian, Babylonian, Hebrew, Egyptian, Greek, Roman), showing that Orion is either the Good Shepherd or the Hunter, and sometimes BOTH! Both portrayals are significant per culture and are relevant to their evolution. Roosters and rabbits - what's in a name?
LOUIS BUFF PARRY
 is a professional codebreaker, has filmed a documentary claiming to show that the Holy Grail is actually buried in Shugborough. A marble tablet built in the town in 1748 has for a long time been reputed to point the way to the burial of the Grail, but codebreaker Parry arrived in Shugborough bearing a mass of evidence which he says proves that the holy relic is actually buried there…
*****
EPIC Website - http://www.epicvoyagers.com
Louis Buff Parry - http://louisbuffparry.com
Join forces with IRN and dig deeper.
http://inceptionradionetwork.com/membership-account/membership-checkout/?level=1</t>
  </si>
  <si>
    <t>Saoa17t36O0</t>
  </si>
  <si>
    <t>2015 03 22</t>
  </si>
  <si>
    <t>https://youtu.be/H7txlvR1mnU</t>
  </si>
  <si>
    <t>Bill &amp; Nancy Birnes - UFO Magazine Cases - PANG Radio - Insider's Preview</t>
  </si>
  <si>
    <t>MJ of Pang Radio and Ken Storch follow the trail of the dripping toxic plasma fuel from a downed UFO with the publishers of UFO Magazine Bill and Nancy Birnes.
BILL BIRNES is an American writer, editor, book publisher and literary rights agent. He is best known as an active publisher of UFO literature (UFO Magazine) and is a New York Times bestselling author. He holds a law degree and received a B.A. from New York University in 1966…
NANCY BIRNES is an author, editor, and publisher. In 1979, she graduated summa cum laude from Princeton University. Nancy Hayfield’s first novel, Cleaning House was published by Farrar, Straus and Giroux in 1980. In 1985, writing under her married name of Nancy Birnes, Ms. Hayfield published Cheaper and Better at Harper &amp; Row (now HarperCollins). In 1990, she published Zapcraft at Ten Speed Press…
*****
Join forces with IRN and dig deeper.
http://inceptionradionetwork.com/membership-account/membership-checkout/?level=1</t>
  </si>
  <si>
    <t>H7txlvR1mnU</t>
  </si>
  <si>
    <t>2015 03 21</t>
  </si>
  <si>
    <t>https://youtu.be/L4I_CsjH8zw</t>
  </si>
  <si>
    <t>California Mufon Radio Station ID</t>
  </si>
  <si>
    <t>L4I_CsjH8zw</t>
  </si>
  <si>
    <t>2015 03 20</t>
  </si>
  <si>
    <t>https://youtu.be/-V8gbdhidos</t>
  </si>
  <si>
    <t>Keith Blanchard &amp; Mary Sutherland - Just Energy Radio</t>
  </si>
  <si>
    <t>The charismatic Dr. Rita Louise of Just Energy Radio solicits Keith Blanchard to describe ‘God’s’ influence in the universe. Later in the show, Dr. Rita cracks the secrets of the ancient giants in the Midwest with researcher Mary Sutherland.
About Keith Blanchard
Best selling author and composer, Keith Blanchard, was born on November 30, 1963, in Houma, Louisiana, and had a typical middle class Catholic upbringing. In his early teens, he often entertained himself by pondering the big questions about God and the universe. Little did he know that the day would come when those questions would form the spiritual foundation upon which he would build the rest of his life.
In his late twenties, Keith went through a crisis that stripped him of everything he held dear and left him with no choice but to turn inward for answers. This he did, but the peace and stability he so wanted still eluded him. When he was thirty-two, celestial beings began to appear to him, sharing glimpses of his future and the world’s. Not only did they enlighten and guide him, they instructed him to pass their message on to others so that they, too, could learn a higher way of living.
Now in his forties and living a peaceful, stable life, Keith continues to pursue his passion to both learn and teach about Truth.
Keith’s credo: Why choose to believe when you can know!
 About Mary Sutherland
Mary Sutherland is an author and researcher focusing her work on consciousness studies, ancient history and unusual phenomena. She is a “hands on” researcher and the creator of one of the largest website on the internet with hundreds of pages providing information on the paranormal, UFOs, ancient races and their cultures, sacred sites and power points of the world, underground tunnels and cave systems, dimensional worlds , metaphysics, etc. The governor of Kentucky commissioned her as a ‘Kentucky Colonel” for her work on the ancient sites of Kentucky. For the last 5 years, she has been exploring, mapping and documenting the ancient underwater structures of Rock Lake – near Aztalan. For the last fourteen years she has been documenting the ancient sites around Burlington, WI. Truth is her passion. She believes it is through truth that we will break ourselves free of our present entanglements in life.
*****
Just Energy Radio Website - http://www.justenergyradio.com
Join forces with IRN and dig deeper.
http://inceptionradionetwork.com/membership-account/membership-checkout/?level=1</t>
  </si>
  <si>
    <t>-V8gbdhidos</t>
  </si>
  <si>
    <t>2015 03 19</t>
  </si>
  <si>
    <t>https://youtu.be/Zf0j8b8Gprg</t>
  </si>
  <si>
    <t>Jose Escamilla - The Moon in Color - TruthFunders Radio</t>
  </si>
  <si>
    <t>The adroit duo of TruthFunders Radio, Art Webb and Mark Schwartz, removes the grayish tint filter from our celestial neighboring Moon with the help of film producer and executive Jose Escamilla.
JOSE ESCAMILLA 
has been editing film and video for over 20 years. Video productions in release nationwide include; L.A. Gang Violence – a documentary about LA Gangs and Donny – The Educational Dinosaur, a cartoon series starring; RUTH BUZZI, RICHARD MOLL, SWOOSIE KURTZ, BRENDA VACCARO, KATHY IRELAND, ED BEGLEY, JR., DR. JOYCE BROTHERS, TOM BOSLEY, CARLOS PALOMINO, and NEL CARTER.  In 1985 he put together a world event entitled: ONE MINUTE OF PEACE, where he asked everyone in the world to stop what they were doing all together for “one minute” in honor of Samantha Smith and the children of the world. He performed the title song at The Hollywood Bowl and via satellite world wide and the One Minute of Peace project was underway
*****
TruthFunders Website - https://www.truthfunders.com
Project Live Skies - https://www.truthfunders.com/projects/live-skies/
Join forces with IRN and dig even deeper.
http://inceptionradionetwork.com/membership-account/membership-checkout/?level=1</t>
  </si>
  <si>
    <t>Zf0j8b8Gprg</t>
  </si>
  <si>
    <t>https://youtu.be/Z1D16A4ADQc</t>
  </si>
  <si>
    <t>Rob &amp; Trish MacGregor - EPIC Voyages</t>
  </si>
  <si>
    <t>EPIC Voyages Radio’s Dr. Laurel B. Tague looks for Rob &amp; Trish MacGregor to bridge the divide between conscience, ghost, and aliens via their conceptual theory in synchronous connections.
ROB &amp; TRISH MACGREGOR have been professional writers for 25 years. They have mined numerous synchronicities and have fruitfully used the knowledge derived from them. A synchronistic meeting on a flight in the 1980s, for example, resulted in their leading adventure tours to South America for Avianca Airlines. One synchronicity after another led to their many non-fiction books on dreams, psychic development, astrology, yoga, the tarot, divination, and animal symbolism
Guest Bio:
THE MacGREGORS have been professional writers for 25 years. They have mined numerous synchronicities and have fruitfully used the knowledge derived from them. A synchronistic meeting on a flight in the 1980s, for example, resulted in their leading adventure tours to South America for Avianca Airlines. One synchronicity after another led to their many non-fiction books on dreams, psychic development, astrology, yoga, the tarot, divination, and animal symbolism. In 2003, they took over the writing of the popular Sydney Omarr astrology series.
*****
EPIC Website - http://www.epicvoyagers.com
Join Forces with IRN, and all explore the fun we have on our network. 
http://inceptionradionetwork.com/membership-account/membership-checkout/?level=1</t>
  </si>
  <si>
    <t>Z1D16A4ADQc</t>
  </si>
  <si>
    <t>2015 03 17</t>
  </si>
  <si>
    <t>https://youtu.be/2WG2qRQxnvU</t>
  </si>
  <si>
    <t>Dick Larson - The Alien Agenda - PANG Radio - Insider's Preview</t>
  </si>
  <si>
    <t>MJ of Pang Radio along with co-host Ken Storch examines the implicit agenda of alien visitors on earth from Dick Larson’s lectures and personal insight.
Guest Bio:
Dick Larson is a counselor with a background in education, business and communication. In addition to being a guest on radio talk shows nationwide, he has co-hosted a radio program and produced and hosted a series of public access television shows that air around the nation.
Mr. Larson served in the US Air Force and as a special education teacher with the Los Angeles School District, and was a corporate business executive for over 20 years.
Creator of the audiotape series “Points to Ponder,” Larson is a native of Minnesota, where he obtained a degree in Sociology before duty in the Air Force ultimately brought him to the Los Angeles area in 1971. Larson’s familiarity with the spiritual side of life comes from his study of world religions and the ageless wisdom teachings, facilitating meditation groups for many years.
In these difficult times, he tends to be hopeful about our future and tries to help others see the positive as well. Larson entertains and inspires as he shares his strong conviction that we are now in a very special time of world change – one that marks the beginning of a new era of awareness which will offer tremendous opportunities for personal growth and enlightenment.
*****
EPIC Website - http://www.epicvoyagers.com
Host - Alan Smith - Instagram: @alansnyc
Tina Darby and Cory Adams - http://www.alienaxioms.com
Join Forces with IRN, and all explore the fun we have on our network. 
http://inceptionradionetwork.com/membership-account/membership-checkout/?level=1</t>
  </si>
  <si>
    <t>2WG2qRQxnvU</t>
  </si>
  <si>
    <t>https://youtu.be/39oWo15Gy6E</t>
  </si>
  <si>
    <t>Rey Hernandez F.R.E.E. - EPIC Voyages</t>
  </si>
  <si>
    <t>EPIC Voyages Radio’s most consummate documentarian Alan B. Smith explores the unspoken stories buried within the alien encounters phenomenon with Rey Hernandez, founder of the “Foundation for Research into Extraterrestrial Encounters” (F.R.E.E.). Also, Alan will interview Tina Darby and Cory Adams of AlienAxioms.
Guest Bio:
Reinerio (Rey) Hernandez:  Rey is one of the Co-Founders/Directors of FREE – Foundation for Research of Extraterrestrial Encounters (EXPERIENCER.CO)
Rey is an Experiencer and also an Estate Tax Attorney with the IRS.  He was previously the Director of the Center for a Sustainable Urban Environment at the City University of New York and the Director of the Office of Community Environmental Planning for the City of New York.  He has attended Rutgers College, Cornell University and was a Ph.D. Candidate at U.C. Berkeley in City and Regional Planning.  He was also the recipient of a National Science Foundation Ph.D. Fellowship.  Rey resides with his family in Miami, Florida.
*****
EPIC Website - http://www.epicvoyagers.com
Host - Alan Smith - Instagram: @alansnyc
Tina Darby and Cory Adams - http://www.alienaxioms.com
Join Forces with IRN, and all explore the fun we have on our network. 
http://inceptionradionetwork.com/membership-account/membership-checkout/?level=1</t>
  </si>
  <si>
    <t>39oWo15Gy6E</t>
  </si>
  <si>
    <t>2015 03 12</t>
  </si>
  <si>
    <t>https://youtu.be/T7JyNWyjNSc</t>
  </si>
  <si>
    <t>EPIC Voyages Station ID</t>
  </si>
  <si>
    <t>T7JyNWyjNSc</t>
  </si>
  <si>
    <t>2015 03 11</t>
  </si>
  <si>
    <t>https://youtu.be/uKDl9Av-Xcs</t>
  </si>
  <si>
    <t>Just Energy Radio Station ID</t>
  </si>
  <si>
    <t>uKDl9Av-Xcs</t>
  </si>
  <si>
    <t>https://youtu.be/7ewUfJv0-a8</t>
  </si>
  <si>
    <t>Meg Blackburn Losey &amp; Edward Nightingale - Just Energy Radio</t>
  </si>
  <si>
    <t>Meg Blackburn Losey, Ph.D. , is the host of Cosmic Particles internet radio show. She is the author of just released “Touching the Light”, the Bestselling “The Secret History of Consciousness”, “Parenting the Children of Now”, “Conversations with the Children of Now, the International Bestseller “The Children of Now, Crystalline Children, Indigo Children, Star Kids, Angels on Earth and The Phenomenon of Transitional Children”, “Pyramids of Light, Awakening to Multi-dimensional Reality” and the “Online Messages”. She is also a contributor to “The Mystery of 2012 Anthology”.   
Dr. Meg is a national and international Keynote Speaker and also lectures worldwide. She facilitates group journeys to Sacred Sites including Scotland, England, Ireland, Peru, Bolivia, Egypt and Mexico. She has also served as a consultant to Good Morning America and 20/20. She is available via Facebook and Twitter as DocSpirit.
Edward Nightingale is a Giza researcher of 16 years tracking down and back engineering the design of the Pyramids and the Sphinx at Giza. Mr. Nightingale has rediscovered precisely how the architects of Giza used geometry and mathematics to encode a stunning amount of knowledge within the architectural design of the Giza Complex.
*************
Join Forces with IRN, and explore the fun we have on our network. http://inceptionradionetwork.com/membership-account/membership-checkout/?level=1</t>
  </si>
  <si>
    <t>7ewUfJv0-a8</t>
  </si>
  <si>
    <t>https://youtu.be/TUZHGoQI3LY</t>
  </si>
  <si>
    <t>Conferences Station ID</t>
  </si>
  <si>
    <t>Join Forces with IRN, and explore the fun we have on our network. http://inceptionradionetwork.com/membership-account/membership-checkout/?level=1</t>
  </si>
  <si>
    <t>TUZHGoQI3LY</t>
  </si>
  <si>
    <t>2015 03 10</t>
  </si>
  <si>
    <t>https://youtu.be/qFRrkc7g74I</t>
  </si>
  <si>
    <t>Peter Moon - NightVision Radio</t>
  </si>
  <si>
    <t>IRN's resolute seeker of truth, René Barnett of NightVision Radio fishes through acclaimed author Peter Moon‘s research notes for clues on the Montauk Project which was believed to “hold secret United States government projects of psychological warfare and time travel”.
Peter Moon is a native Californian who early on became interested in creative writing, science fiction, and science during his high school years. His exploration into these fields, during the 1960s, led to an interest in Eastern Religion and Western Occultism which culminated in a unique career and association that centered around the private concerns of L. Ron Hubbard.  Peter later forged an association with scientist Preston Nichols, one of the world’s foremost experts on electromagnetic phenomena who had been involved in strange experiments at the Montauk Air Force Station on Long Island which included the manipulation of time. Their collaboration in “The Montauk Project: Experiments in Time” and its subsequent sequels have now reached legendary proportions. Peter is a co-author of several books and his own “The Black Sun: Montauk’s Nazi-Tibetan Connection“
*****
Join Forces with IRN, and explore all the fun we have on our network. http://inceptionradionetwork.com/membership-account/membership-checkout/?level=1</t>
  </si>
  <si>
    <t>qFRrkc7g74I</t>
  </si>
  <si>
    <t>https://youtu.be/lh6yBR1ZGLA</t>
  </si>
  <si>
    <t>Night Vision Radio Radio Station ID</t>
  </si>
  <si>
    <t>lh6yBR1ZGLA</t>
  </si>
  <si>
    <t>2015 03 09</t>
  </si>
  <si>
    <t>https://youtu.be/VvmMuv4Y3-0</t>
  </si>
  <si>
    <t>Stephen Andrasko - Del Rio UFO Festival 2015 (1 of 7)</t>
  </si>
  <si>
    <t>Way out in the Old Wild West, where gunslingers, bank robbers, outlaws, and just plain ordinary folk gathered together, there were also many, many sightings of what we know today as UFOs. Stephen Andrasko, is a researcher who has uncovered many of the more fascinating UFO cases of the Old West for the book; “The Real Cowboys &amp; Aliens: UFO Encounters of the Old West”. Mr. Andrasko talks about his research on the book and some of the more interesting stories he knows.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</si>
  <si>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VvmMuv4Y3-0</t>
  </si>
  <si>
    <t>https://youtu.be/_wP__3fSZeM</t>
  </si>
  <si>
    <t>Noe Torres &amp; Ruben Uriate - Del Rio UFO Festival 2015 (4 of 7)</t>
  </si>
  <si>
    <t>Texas author Noe Torres and veteran California UFO researcher Ruben Uriarte stunned the UFO world in 2008 with the publication of their book The Other Roswell: UFO Crash on the Texas-Mexico Border, in which first-hand witness Colonel Robert Burton Willingham said he visited the crash site of a UFO near Del Rio (in Langtry). The authors have spoken about the case on numerous TV and radio shows, and world-renowned UFO investigator Dr. Bruce Maccabee called it “One of the world’s most interesting UFO crash retrieval stories.” Noe and Ruben brought the latest information on this remarkable story to the 2015 Del Rio UFO Festival.
Did you know that before airplanes were invented, before anything but birds flew in the sky, before science-fiction stories were written … metallic disks were seen blazing through the skies of North America? Did you know that REAL cowboys actually met REAL aliens? This is not Hollywood – these are actual, documented cases of UFO encounters in the 1800s. UFO researcher Stephen Andrasko brought these amazing stories during the Del Rio UFO Festival.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</si>
  <si>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_wP__3fSZeM</t>
  </si>
  <si>
    <t>https://youtu.be/qKRrcg05Oa8</t>
  </si>
  <si>
    <t>Nick Pope - Del Rio UFO Festival 2015 part (5 of 7)</t>
  </si>
  <si>
    <t>Nick Pope held the unique job of being the British government’s top UFO researcher during his 21-year career with the Ministry of Defense. Holding the highest top-secret clearance regarding UFOs, Nick went from being a skeptic to being a believer after seeing all the remarkable evidence that crossed his desk. Now retired, Nick is one of the world’s top speakers on UFOs and the paranormal. He brought us two amazing presentations regarding the enduring mystery of UFOs.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</si>
  <si>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qKRrcg05Oa8</t>
  </si>
  <si>
    <t>https://youtu.be/xRrMK7MYrx4</t>
  </si>
  <si>
    <t>Jim Marrs - Del Rio UFO Festival 2015 (3 of 7)</t>
  </si>
  <si>
    <t>Bestselling author and one of the most renowned conspiracy theorists of our time, Jim Marrs, spoke about his latest book, Our Occulted History: Do the Global Elite Conceal Ancient Aliens?, which reveals the genuine archaeological discoveries and well documented geological data to not only support the notion that human civilization originated from extraterrestrials, but also that advanced civilizations, humans or otherwise, have made Earth their home long before the recorded dates in our history books. In addition, he also spoke about the John F. Kennedy assassination conspiracy, and why it remains relevant today.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</si>
  <si>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xRrMK7MYrx4</t>
  </si>
  <si>
    <t>https://youtu.be/yxxtQKjCrp0</t>
  </si>
  <si>
    <t>George Noory - Del Rio UFO Festival 2015 part (7 of 7)</t>
  </si>
  <si>
    <t>Mr. George Noory. Listened to by millions of people on over 500 radio stations, Mr. Noory is the undisputed king of late night talk radio. The popular host of Coast to Coast AM, Mr. Noory has maintained a lifelong interest in unidentified flying objects and the paranormal, which are recurring topics on his radio show. Mr. Noory has hosted some of the greatest minds in the field of UFO research, and his own interest in the subject remains extremely strong. Mr. Noory truly enjoyed his visit to Del Rio and expressed his interest in coming back to the city again very soon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</si>
  <si>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yxxtQKjCrp0</t>
  </si>
  <si>
    <t>https://youtu.be/G-yfhn2Sjf0</t>
  </si>
  <si>
    <t>Nick Pope - Del Rio UFO Festival 2015 (2 of 7)</t>
  </si>
  <si>
    <t>G-yfhn2Sjf0</t>
  </si>
  <si>
    <t>https://youtu.be/R80952n1VuE</t>
  </si>
  <si>
    <t>Jim Marrs - Del Rio UFO Festival 2015 part (6 of 7)</t>
  </si>
  <si>
    <t>"Ancient Aliens" - Bestselling author and one of the most renowned conspiracy theorists of our time, Jim Marrs, spoke about his latest book, Our Occulted History: Do the Global Elite Conceal Ancient Aliens?, which reveals the genuine archaeological discoveries and well documented geological data to not only support the notion that human civilization originated from extraterrestrials, but also that advanced civilizations, humans or otherwise, have made Earth their home long before the recorded dates in our history books. In addition, he also spoke about the John F. Kennedy assassination conspiracy, and why it remains relevant today.
Inception Radio Network was proud to have broadcast the 2nd Annual Del Rio UFO Festival conference on January 23rd &amp; 24th, 2015  from the Poag Theater in Del Rio, Texas, with keynote speakers George Noory, Jim Marrs, and Nick Pope. For more information, visit www.delrioufo.com
Del Rio UFO Festival 2015 “Paul Poag Theater” Del Rio, Texas - January 23rd &amp; 24th, 2015  Visit http://www.delrioufo.com
Join Forces with IRN, and explore all the fun we have on our network. http://inceptionradionetwork.com/membership-account/membership-checkout/?level=1</t>
  </si>
  <si>
    <t>R80952n1VuE</t>
  </si>
  <si>
    <t>2015 03 06</t>
  </si>
  <si>
    <t>https://youtu.be/uvw-l2R1pPk</t>
  </si>
  <si>
    <t>Jesse Marcell Jr. - Roswell I-Beam - TruthFunders Radio</t>
  </si>
  <si>
    <t>TruthFunders Radio Debuts with a Glimpse into the Life of the ‘First Family of Roswell’ Progeny, Jesse Marcel, III. 
TruthFunders Radio, Art Webb and Mark Schwartz, shadows Jesse Marcel in his quest to bring the memories of his grandfather’s life after the infamous UFO incident to the limelight. Art and Mark also look to highlight Jesse’s exciting new flying car project.
JESSE MARCELwas born in early 1967 in San Diego California and has been on a journey of discovery and imagination ever since. At an early age he became embroiled in his family’s history as the “first family of Roswell” It is his life goal to continue the legacy his grandfather started in the deserts of New Mexico so many years ago. Growing up in a rural community in Montana, he found his love for the stars and his appreciation for Sagan, Clarke and Kubrick, Asimov and Roddenberry…
Go to TruthFunders: https://www.truthfunders.com/projects/roswell-beam/
Go to IRN: http://inceptionradionetwork.com/membership-account/membership-checkout/?level=1</t>
  </si>
  <si>
    <t>uvw-l2R1pPk</t>
  </si>
  <si>
    <t>https://youtu.be/G8PKNYLfbLM</t>
  </si>
  <si>
    <t>TruthFunders Station ID</t>
  </si>
  <si>
    <t>G8PKNYLfbLM</t>
  </si>
  <si>
    <t>2014 10 30</t>
  </si>
  <si>
    <t>https://youtu.be/YhjVp_8AM98</t>
  </si>
  <si>
    <t>2014 Border Zone International UFO Conference</t>
  </si>
  <si>
    <t>Inception Radio Network was a proud broadcast partner of the 2014 Border Zone International UFO Festival. The conference lecture was streamed live in its entirety on Saturday October 25th, 2014 at 10 am eastern on inceptionradionetwork.com. The conference featured keynote speaker Nick Pope. Other presenters included Star Trek writer David Bennett Carren, Area 51 researcher Dennis Balthaser, and more. This conference was organized and hosted by UFOborderzone.com.</t>
  </si>
  <si>
    <t>YhjVp_8AM98</t>
  </si>
  <si>
    <t>2014 01 28</t>
  </si>
  <si>
    <t>https://youtu.be/cnJk8M5t2ow</t>
  </si>
  <si>
    <t>Melanie Young - The Starchild Skull - Del Rio UFO Festival 2014</t>
  </si>
  <si>
    <t>The Del Rio UFO Festival, featuring Travis Walton and Stanton Friedman, was held on Saturday, January 25, 2014 at the Paul Poag Theatre in downtown Del Rio, Texas. More information at http://DelRioUFO.com. 
VIDEO CREDIT: Noe Torres - www.delrioufo.com.</t>
  </si>
  <si>
    <t>cnJk8M5t2ow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</si>
</sst>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youtu.be/NeUbCzlaWFo" TargetMode="External"/><Relationship Id="rId170" Type="http://schemas.openxmlformats.org/officeDocument/2006/relationships/hyperlink" Target="https://files.afu.se/Downloads/Transcripts/Inception%20Radio%20(Mike%20Lucas)/" TargetMode="External"/><Relationship Id="rId268" Type="http://schemas.openxmlformats.org/officeDocument/2006/relationships/hyperlink" Target="https://files.afu.se/Downloads/Transcripts/Inception%20Radio%20(Mike%20Lucas)/" TargetMode="External"/><Relationship Id="rId475" Type="http://schemas.openxmlformats.org/officeDocument/2006/relationships/hyperlink" Target="https://youtu.be/fTLcCEWSICE" TargetMode="External"/><Relationship Id="rId682" Type="http://schemas.openxmlformats.org/officeDocument/2006/relationships/hyperlink" Target="https://files.afu.se/Downloads/Transcripts/Inception%20Radio%20(Mike%20Lucas)/" TargetMode="External"/><Relationship Id="rId128" Type="http://schemas.openxmlformats.org/officeDocument/2006/relationships/hyperlink" Target="https://files.afu.se/Downloads/Transcripts/Inception%20Radio%20(Mike%20Lucas)/" TargetMode="External"/><Relationship Id="rId335" Type="http://schemas.openxmlformats.org/officeDocument/2006/relationships/hyperlink" Target="https://youtu.be/dV6T4uxGas8" TargetMode="External"/><Relationship Id="rId542" Type="http://schemas.openxmlformats.org/officeDocument/2006/relationships/hyperlink" Target="https://files.afu.se/Downloads/Transcripts/Inception%20Radio%20(Mike%20Lucas)/" TargetMode="External"/><Relationship Id="rId987" Type="http://schemas.openxmlformats.org/officeDocument/2006/relationships/hyperlink" Target="https://youtu.be/YJlMZAFWxTc" TargetMode="External"/><Relationship Id="rId1172" Type="http://schemas.openxmlformats.org/officeDocument/2006/relationships/hyperlink" Target="https://files.afu.se/Downloads/Transcripts/Inception%20Radio%20(Mike%20Lucas)/" TargetMode="External"/><Relationship Id="rId402" Type="http://schemas.openxmlformats.org/officeDocument/2006/relationships/hyperlink" Target="https://files.afu.se/Downloads/Transcripts/Inception%20Radio%20(Mike%20Lucas)/" TargetMode="External"/><Relationship Id="rId847" Type="http://schemas.openxmlformats.org/officeDocument/2006/relationships/hyperlink" Target="https://youtu.be/jvl-7Ip89Gg" TargetMode="External"/><Relationship Id="rId1032" Type="http://schemas.openxmlformats.org/officeDocument/2006/relationships/hyperlink" Target="https://files.afu.se/Downloads/Transcripts/Inception%20Radio%20(Mike%20Lucas)/" TargetMode="External"/><Relationship Id="rId707" Type="http://schemas.openxmlformats.org/officeDocument/2006/relationships/hyperlink" Target="https://youtu.be/ZNHeQiTiadk" TargetMode="External"/><Relationship Id="rId914" Type="http://schemas.openxmlformats.org/officeDocument/2006/relationships/hyperlink" Target="https://files.afu.se/Downloads/Transcripts/Inception%20Radio%20(Mike%20Lucas)/" TargetMode="External"/><Relationship Id="rId1337" Type="http://schemas.openxmlformats.org/officeDocument/2006/relationships/hyperlink" Target="https://youtu.be/TDgw74aJAnI" TargetMode="External"/><Relationship Id="rId43" Type="http://schemas.openxmlformats.org/officeDocument/2006/relationships/hyperlink" Target="https://youtu.be/M0z9f9ch0Pc" TargetMode="External"/><Relationship Id="rId1404" Type="http://schemas.openxmlformats.org/officeDocument/2006/relationships/hyperlink" Target="https://files.afu.se/Downloads/Transcripts/Inception%20Radio%20(Mike%20Lucas)/" TargetMode="External"/><Relationship Id="rId192" Type="http://schemas.openxmlformats.org/officeDocument/2006/relationships/hyperlink" Target="https://files.afu.se/Downloads/Transcripts/Inception%20Radio%20(Mike%20Lucas)/" TargetMode="External"/><Relationship Id="rId497" Type="http://schemas.openxmlformats.org/officeDocument/2006/relationships/hyperlink" Target="https://youtu.be/dR1cLINRmjw" TargetMode="External"/><Relationship Id="rId357" Type="http://schemas.openxmlformats.org/officeDocument/2006/relationships/hyperlink" Target="https://youtu.be/EoYmKxp2-T4" TargetMode="External"/><Relationship Id="rId1194" Type="http://schemas.openxmlformats.org/officeDocument/2006/relationships/hyperlink" Target="https://files.afu.se/Downloads/Transcripts/Inception%20Radio%20(Mike%20Lucas)/" TargetMode="External"/><Relationship Id="rId217" Type="http://schemas.openxmlformats.org/officeDocument/2006/relationships/hyperlink" Target="https://youtu.be/NuJWX2sjGVU" TargetMode="External"/><Relationship Id="rId564" Type="http://schemas.openxmlformats.org/officeDocument/2006/relationships/hyperlink" Target="https://files.afu.se/Downloads/Transcripts/Inception%20Radio%20(Mike%20Lucas)/" TargetMode="External"/><Relationship Id="rId771" Type="http://schemas.openxmlformats.org/officeDocument/2006/relationships/hyperlink" Target="https://youtu.be/DwaoIo6e1gk" TargetMode="External"/><Relationship Id="rId869" Type="http://schemas.openxmlformats.org/officeDocument/2006/relationships/hyperlink" Target="https://youtu.be/-K5a29J-BV8" TargetMode="External"/><Relationship Id="rId424" Type="http://schemas.openxmlformats.org/officeDocument/2006/relationships/hyperlink" Target="https://files.afu.se/Downloads/Transcripts/Inception%20Radio%20(Mike%20Lucas)/" TargetMode="External"/><Relationship Id="rId631" Type="http://schemas.openxmlformats.org/officeDocument/2006/relationships/hyperlink" Target="https://youtu.be/YTaPbSXN4uA" TargetMode="External"/><Relationship Id="rId729" Type="http://schemas.openxmlformats.org/officeDocument/2006/relationships/hyperlink" Target="https://youtu.be/RU_UUS-5wG0" TargetMode="External"/><Relationship Id="rId1054" Type="http://schemas.openxmlformats.org/officeDocument/2006/relationships/hyperlink" Target="https://files.afu.se/Downloads/Transcripts/Inception%20Radio%20(Mike%20Lucas)/" TargetMode="External"/><Relationship Id="rId1261" Type="http://schemas.openxmlformats.org/officeDocument/2006/relationships/hyperlink" Target="https://youtu.be/2mZ2iyPVAYY" TargetMode="External"/><Relationship Id="rId1359" Type="http://schemas.openxmlformats.org/officeDocument/2006/relationships/hyperlink" Target="https://youtu.be/VdcNaKvTy8s" TargetMode="External"/><Relationship Id="rId936" Type="http://schemas.openxmlformats.org/officeDocument/2006/relationships/hyperlink" Target="https://files.afu.se/Downloads/Transcripts/Inception%20Radio%20(Mike%20Lucas)/" TargetMode="External"/><Relationship Id="rId1121" Type="http://schemas.openxmlformats.org/officeDocument/2006/relationships/hyperlink" Target="https://youtu.be/2ln2Bvn6Ga8" TargetMode="External"/><Relationship Id="rId1219" Type="http://schemas.openxmlformats.org/officeDocument/2006/relationships/hyperlink" Target="https://youtu.be/lJ299PXaHCc" TargetMode="External"/><Relationship Id="rId65" Type="http://schemas.openxmlformats.org/officeDocument/2006/relationships/hyperlink" Target="https://youtu.be/mMICOOk4sps" TargetMode="External"/><Relationship Id="rId1426" Type="http://schemas.openxmlformats.org/officeDocument/2006/relationships/hyperlink" Target="https://files.afu.se/Downloads/Transcripts/Inception%20Radio%20(Mike%20Lucas)/" TargetMode="External"/><Relationship Id="rId281" Type="http://schemas.openxmlformats.org/officeDocument/2006/relationships/hyperlink" Target="https://youtu.be/QH2FMD1foOU" TargetMode="External"/><Relationship Id="rId141" Type="http://schemas.openxmlformats.org/officeDocument/2006/relationships/hyperlink" Target="https://youtu.be/fknzXfWrbho" TargetMode="External"/><Relationship Id="rId379" Type="http://schemas.openxmlformats.org/officeDocument/2006/relationships/hyperlink" Target="https://youtu.be/Ve9aJETvbzQ" TargetMode="External"/><Relationship Id="rId586" Type="http://schemas.openxmlformats.org/officeDocument/2006/relationships/hyperlink" Target="https://files.afu.se/Downloads/Transcripts/Inception%20Radio%20(Mike%20Lucas)/" TargetMode="External"/><Relationship Id="rId793" Type="http://schemas.openxmlformats.org/officeDocument/2006/relationships/hyperlink" Target="https://youtu.be/LLZt8iaiTh0" TargetMode="External"/><Relationship Id="rId7" Type="http://schemas.openxmlformats.org/officeDocument/2006/relationships/hyperlink" Target="https://youtu.be/BKocH8NJtds" TargetMode="External"/><Relationship Id="rId239" Type="http://schemas.openxmlformats.org/officeDocument/2006/relationships/hyperlink" Target="https://youtu.be/5dQg-L8hhUY" TargetMode="External"/><Relationship Id="rId446" Type="http://schemas.openxmlformats.org/officeDocument/2006/relationships/hyperlink" Target="https://files.afu.se/Downloads/Transcripts/Inception%20Radio%20(Mike%20Lucas)/" TargetMode="External"/><Relationship Id="rId653" Type="http://schemas.openxmlformats.org/officeDocument/2006/relationships/hyperlink" Target="https://youtu.be/OXRR9aKtsPo" TargetMode="External"/><Relationship Id="rId1076" Type="http://schemas.openxmlformats.org/officeDocument/2006/relationships/hyperlink" Target="https://files.afu.se/Downloads/Transcripts/Inception%20Radio%20(Mike%20Lucas)/" TargetMode="External"/><Relationship Id="rId1283" Type="http://schemas.openxmlformats.org/officeDocument/2006/relationships/hyperlink" Target="https://youtu.be/BrYv-m4Fk7M" TargetMode="External"/><Relationship Id="rId306" Type="http://schemas.openxmlformats.org/officeDocument/2006/relationships/hyperlink" Target="https://files.afu.se/Downloads/Transcripts/Inception%20Radio%20(Mike%20Lucas)/" TargetMode="External"/><Relationship Id="rId860" Type="http://schemas.openxmlformats.org/officeDocument/2006/relationships/hyperlink" Target="https://files.afu.se/Downloads/Transcripts/Inception%20Radio%20(Mike%20Lucas)/" TargetMode="External"/><Relationship Id="rId958" Type="http://schemas.openxmlformats.org/officeDocument/2006/relationships/hyperlink" Target="https://files.afu.se/Downloads/Transcripts/Inception%20Radio%20(Mike%20Lucas)/" TargetMode="External"/><Relationship Id="rId1143" Type="http://schemas.openxmlformats.org/officeDocument/2006/relationships/hyperlink" Target="https://youtu.be/93BbN5nTxCE" TargetMode="External"/><Relationship Id="rId87" Type="http://schemas.openxmlformats.org/officeDocument/2006/relationships/hyperlink" Target="https://youtu.be/UPxUI-S7ul0" TargetMode="External"/><Relationship Id="rId513" Type="http://schemas.openxmlformats.org/officeDocument/2006/relationships/hyperlink" Target="https://youtu.be/7V7eORDEH-I" TargetMode="External"/><Relationship Id="rId720" Type="http://schemas.openxmlformats.org/officeDocument/2006/relationships/hyperlink" Target="https://files.afu.se/Downloads/Transcripts/Inception%20Radio%20(Mike%20Lucas)/" TargetMode="External"/><Relationship Id="rId818" Type="http://schemas.openxmlformats.org/officeDocument/2006/relationships/hyperlink" Target="https://files.afu.se/Downloads/Transcripts/Inception%20Radio%20(Mike%20Lucas)/" TargetMode="External"/><Relationship Id="rId1350" Type="http://schemas.openxmlformats.org/officeDocument/2006/relationships/hyperlink" Target="https://files.afu.se/Downloads/Transcripts/Inception%20Radio%20(Mike%20Lucas)/" TargetMode="External"/><Relationship Id="rId1003" Type="http://schemas.openxmlformats.org/officeDocument/2006/relationships/hyperlink" Target="https://youtu.be/Def28omwtck" TargetMode="External"/><Relationship Id="rId1210" Type="http://schemas.openxmlformats.org/officeDocument/2006/relationships/hyperlink" Target="https://files.afu.se/Downloads/Transcripts/Inception%20Radio%20(Mike%20Lucas)/" TargetMode="External"/><Relationship Id="rId1308" Type="http://schemas.openxmlformats.org/officeDocument/2006/relationships/hyperlink" Target="https://files.afu.se/Downloads/Transcripts/Inception%20Radio%20(Mike%20Lucas)/" TargetMode="External"/><Relationship Id="rId14" Type="http://schemas.openxmlformats.org/officeDocument/2006/relationships/hyperlink" Target="https://files.afu.se/Downloads/Transcripts/Inception%20Radio%20(Mike%20Lucas)/" TargetMode="External"/><Relationship Id="rId163" Type="http://schemas.openxmlformats.org/officeDocument/2006/relationships/hyperlink" Target="https://youtu.be/GjfoVgByY5g" TargetMode="External"/><Relationship Id="rId370" Type="http://schemas.openxmlformats.org/officeDocument/2006/relationships/hyperlink" Target="https://files.afu.se/Downloads/Transcripts/Inception%20Radio%20(Mike%20Lucas)/" TargetMode="External"/><Relationship Id="rId230" Type="http://schemas.openxmlformats.org/officeDocument/2006/relationships/hyperlink" Target="https://files.afu.se/Downloads/Transcripts/Inception%20Radio%20(Mike%20Lucas)/" TargetMode="External"/><Relationship Id="rId468" Type="http://schemas.openxmlformats.org/officeDocument/2006/relationships/hyperlink" Target="https://files.afu.se/Downloads/Transcripts/Inception%20Radio%20(Mike%20Lucas)/" TargetMode="External"/><Relationship Id="rId675" Type="http://schemas.openxmlformats.org/officeDocument/2006/relationships/hyperlink" Target="https://youtu.be/mk445JDBJ8s" TargetMode="External"/><Relationship Id="rId882" Type="http://schemas.openxmlformats.org/officeDocument/2006/relationships/hyperlink" Target="https://files.afu.se/Downloads/Transcripts/Inception%20Radio%20(Mike%20Lucas)/" TargetMode="External"/><Relationship Id="rId1098" Type="http://schemas.openxmlformats.org/officeDocument/2006/relationships/hyperlink" Target="https://files.afu.se/Downloads/Transcripts/Inception%20Radio%20(Mike%20Lucas)/" TargetMode="External"/><Relationship Id="rId328" Type="http://schemas.openxmlformats.org/officeDocument/2006/relationships/hyperlink" Target="https://files.afu.se/Downloads/Transcripts/Inception%20Radio%20(Mike%20Lucas)/" TargetMode="External"/><Relationship Id="rId535" Type="http://schemas.openxmlformats.org/officeDocument/2006/relationships/hyperlink" Target="https://youtu.be/j8cmd7U7pCQ" TargetMode="External"/><Relationship Id="rId742" Type="http://schemas.openxmlformats.org/officeDocument/2006/relationships/hyperlink" Target="https://files.afu.se/Downloads/Transcripts/Inception%20Radio%20(Mike%20Lucas)/" TargetMode="External"/><Relationship Id="rId1165" Type="http://schemas.openxmlformats.org/officeDocument/2006/relationships/hyperlink" Target="https://youtu.be/eFoVsKzItqU" TargetMode="External"/><Relationship Id="rId1372" Type="http://schemas.openxmlformats.org/officeDocument/2006/relationships/hyperlink" Target="https://files.afu.se/Downloads/Transcripts/Inception%20Radio%20(Mike%20Lucas)/" TargetMode="External"/><Relationship Id="rId602" Type="http://schemas.openxmlformats.org/officeDocument/2006/relationships/hyperlink" Target="https://files.afu.se/Downloads/Transcripts/Inception%20Radio%20(Mike%20Lucas)/" TargetMode="External"/><Relationship Id="rId1025" Type="http://schemas.openxmlformats.org/officeDocument/2006/relationships/hyperlink" Target="https://youtu.be/V5h2iOcv0ms" TargetMode="External"/><Relationship Id="rId1232" Type="http://schemas.openxmlformats.org/officeDocument/2006/relationships/hyperlink" Target="https://files.afu.se/Downloads/Transcripts/Inception%20Radio%20(Mike%20Lucas)/" TargetMode="External"/><Relationship Id="rId907" Type="http://schemas.openxmlformats.org/officeDocument/2006/relationships/hyperlink" Target="https://youtu.be/vd7G79c15eA" TargetMode="External"/><Relationship Id="rId36" Type="http://schemas.openxmlformats.org/officeDocument/2006/relationships/hyperlink" Target="https://files.afu.se/Downloads/Transcripts/Inception%20Radio%20(Mike%20Lucas)/" TargetMode="External"/><Relationship Id="rId185" Type="http://schemas.openxmlformats.org/officeDocument/2006/relationships/hyperlink" Target="https://youtu.be/PrvHRrZNkq4" TargetMode="External"/><Relationship Id="rId392" Type="http://schemas.openxmlformats.org/officeDocument/2006/relationships/hyperlink" Target="https://files.afu.se/Downloads/Transcripts/Inception%20Radio%20(Mike%20Lucas)/" TargetMode="External"/><Relationship Id="rId697" Type="http://schemas.openxmlformats.org/officeDocument/2006/relationships/hyperlink" Target="https://youtu.be/Vt4PpSLwK1k" TargetMode="External"/><Relationship Id="rId252" Type="http://schemas.openxmlformats.org/officeDocument/2006/relationships/hyperlink" Target="https://files.afu.se/Downloads/Transcripts/Inception%20Radio%20(Mike%20Lucas)/" TargetMode="External"/><Relationship Id="rId1187" Type="http://schemas.openxmlformats.org/officeDocument/2006/relationships/hyperlink" Target="https://youtu.be/53ouQZSwjaY" TargetMode="External"/><Relationship Id="rId112" Type="http://schemas.openxmlformats.org/officeDocument/2006/relationships/hyperlink" Target="https://files.afu.se/Downloads/Transcripts/Inception%20Radio%20(Mike%20Lucas)/" TargetMode="External"/><Relationship Id="rId557" Type="http://schemas.openxmlformats.org/officeDocument/2006/relationships/hyperlink" Target="https://youtu.be/jsbQKIgtRyI" TargetMode="External"/><Relationship Id="rId764" Type="http://schemas.openxmlformats.org/officeDocument/2006/relationships/hyperlink" Target="https://files.afu.se/Downloads/Transcripts/Inception%20Radio%20(Mike%20Lucas)/" TargetMode="External"/><Relationship Id="rId971" Type="http://schemas.openxmlformats.org/officeDocument/2006/relationships/hyperlink" Target="https://youtu.be/PP3q5mroPq4" TargetMode="External"/><Relationship Id="rId1394" Type="http://schemas.openxmlformats.org/officeDocument/2006/relationships/hyperlink" Target="https://files.afu.se/Downloads/Transcripts/Inception%20Radio%20(Mike%20Lucas)/" TargetMode="External"/><Relationship Id="rId417" Type="http://schemas.openxmlformats.org/officeDocument/2006/relationships/hyperlink" Target="https://youtu.be/tQwtbcMLTl0" TargetMode="External"/><Relationship Id="rId624" Type="http://schemas.openxmlformats.org/officeDocument/2006/relationships/hyperlink" Target="https://files.afu.se/Downloads/Transcripts/Inception%20Radio%20(Mike%20Lucas)/" TargetMode="External"/><Relationship Id="rId831" Type="http://schemas.openxmlformats.org/officeDocument/2006/relationships/hyperlink" Target="https://youtu.be/bv8_akUzP4Q" TargetMode="External"/><Relationship Id="rId1047" Type="http://schemas.openxmlformats.org/officeDocument/2006/relationships/hyperlink" Target="https://youtu.be/_Xj0Dh7PnX0" TargetMode="External"/><Relationship Id="rId1254" Type="http://schemas.openxmlformats.org/officeDocument/2006/relationships/hyperlink" Target="https://files.afu.se/Downloads/Transcripts/Inception%20Radio%20(Mike%20Lucas)/" TargetMode="External"/><Relationship Id="rId929" Type="http://schemas.openxmlformats.org/officeDocument/2006/relationships/hyperlink" Target="https://youtu.be/zhXtzhXC2bM" TargetMode="External"/><Relationship Id="rId1114" Type="http://schemas.openxmlformats.org/officeDocument/2006/relationships/hyperlink" Target="https://files.afu.se/Downloads/Transcripts/Inception%20Radio%20(Mike%20Lucas)/" TargetMode="External"/><Relationship Id="rId1321" Type="http://schemas.openxmlformats.org/officeDocument/2006/relationships/hyperlink" Target="https://youtu.be/DaiJf8jh9qE" TargetMode="External"/><Relationship Id="rId58" Type="http://schemas.openxmlformats.org/officeDocument/2006/relationships/hyperlink" Target="https://files.afu.se/Downloads/Transcripts/Inception%20Radio%20(Mike%20Lucas)/" TargetMode="External"/><Relationship Id="rId1419" Type="http://schemas.openxmlformats.org/officeDocument/2006/relationships/hyperlink" Target="https://youtu.be/VvmMuv4Y3-0" TargetMode="External"/><Relationship Id="rId274" Type="http://schemas.openxmlformats.org/officeDocument/2006/relationships/hyperlink" Target="https://files.afu.se/Downloads/Transcripts/Inception%20Radio%20(Mike%20Lucas)/" TargetMode="External"/><Relationship Id="rId481" Type="http://schemas.openxmlformats.org/officeDocument/2006/relationships/hyperlink" Target="https://youtu.be/o-FwxcdenIo" TargetMode="External"/><Relationship Id="rId134" Type="http://schemas.openxmlformats.org/officeDocument/2006/relationships/hyperlink" Target="https://files.afu.se/Downloads/Transcripts/Inception%20Radio%20(Mike%20Lucas)/" TargetMode="External"/><Relationship Id="rId579" Type="http://schemas.openxmlformats.org/officeDocument/2006/relationships/hyperlink" Target="https://youtu.be/VlKWZ5NmYRA" TargetMode="External"/><Relationship Id="rId786" Type="http://schemas.openxmlformats.org/officeDocument/2006/relationships/hyperlink" Target="https://files.afu.se/Downloads/Transcripts/Inception%20Radio%20(Mike%20Lucas)/" TargetMode="External"/><Relationship Id="rId993" Type="http://schemas.openxmlformats.org/officeDocument/2006/relationships/hyperlink" Target="https://youtu.be/pbSwQ8Z4lTg" TargetMode="External"/><Relationship Id="rId341" Type="http://schemas.openxmlformats.org/officeDocument/2006/relationships/hyperlink" Target="https://youtu.be/powLJ4MAjYg" TargetMode="External"/><Relationship Id="rId439" Type="http://schemas.openxmlformats.org/officeDocument/2006/relationships/hyperlink" Target="https://youtu.be/Ihg5yl9cwa8" TargetMode="External"/><Relationship Id="rId646" Type="http://schemas.openxmlformats.org/officeDocument/2006/relationships/hyperlink" Target="https://files.afu.se/Downloads/Transcripts/Inception%20Radio%20(Mike%20Lucas)/" TargetMode="External"/><Relationship Id="rId1069" Type="http://schemas.openxmlformats.org/officeDocument/2006/relationships/hyperlink" Target="https://youtu.be/mXw3yZu8cxc" TargetMode="External"/><Relationship Id="rId1276" Type="http://schemas.openxmlformats.org/officeDocument/2006/relationships/hyperlink" Target="https://files.afu.se/Downloads/Transcripts/Inception%20Radio%20(Mike%20Lucas)/" TargetMode="External"/><Relationship Id="rId201" Type="http://schemas.openxmlformats.org/officeDocument/2006/relationships/hyperlink" Target="https://youtu.be/Wmj_ZXFFXWg" TargetMode="External"/><Relationship Id="rId506" Type="http://schemas.openxmlformats.org/officeDocument/2006/relationships/hyperlink" Target="https://files.afu.se/Downloads/Transcripts/Inception%20Radio%20(Mike%20Lucas)/" TargetMode="External"/><Relationship Id="rId853" Type="http://schemas.openxmlformats.org/officeDocument/2006/relationships/hyperlink" Target="https://youtu.be/5mk3ffOgTnI" TargetMode="External"/><Relationship Id="rId1136" Type="http://schemas.openxmlformats.org/officeDocument/2006/relationships/hyperlink" Target="https://files.afu.se/Downloads/Transcripts/Inception%20Radio%20(Mike%20Lucas)/" TargetMode="External"/><Relationship Id="rId713" Type="http://schemas.openxmlformats.org/officeDocument/2006/relationships/hyperlink" Target="https://youtu.be/M25HnSliJpQ" TargetMode="External"/><Relationship Id="rId920" Type="http://schemas.openxmlformats.org/officeDocument/2006/relationships/hyperlink" Target="https://files.afu.se/Downloads/Transcripts/Inception%20Radio%20(Mike%20Lucas)/" TargetMode="External"/><Relationship Id="rId1343" Type="http://schemas.openxmlformats.org/officeDocument/2006/relationships/hyperlink" Target="https://youtu.be/111I03HVyGo" TargetMode="External"/><Relationship Id="rId1203" Type="http://schemas.openxmlformats.org/officeDocument/2006/relationships/hyperlink" Target="https://youtu.be/UtO8D_UsyTE" TargetMode="External"/><Relationship Id="rId1410" Type="http://schemas.openxmlformats.org/officeDocument/2006/relationships/hyperlink" Target="https://files.afu.se/Downloads/Transcripts/Inception%20Radio%20(Mike%20Lucas)/" TargetMode="External"/><Relationship Id="rId296" Type="http://schemas.openxmlformats.org/officeDocument/2006/relationships/hyperlink" Target="https://files.afu.se/Downloads/Transcripts/Inception%20Radio%20(Mike%20Lucas)/" TargetMode="External"/><Relationship Id="rId156" Type="http://schemas.openxmlformats.org/officeDocument/2006/relationships/hyperlink" Target="https://files.afu.se/Downloads/Transcripts/Inception%20Radio%20(Mike%20Lucas)/" TargetMode="External"/><Relationship Id="rId363" Type="http://schemas.openxmlformats.org/officeDocument/2006/relationships/hyperlink" Target="https://youtu.be/craaSnr6tms" TargetMode="External"/><Relationship Id="rId570" Type="http://schemas.openxmlformats.org/officeDocument/2006/relationships/hyperlink" Target="https://files.afu.se/Downloads/Transcripts/Inception%20Radio%20(Mike%20Lucas)/" TargetMode="External"/><Relationship Id="rId223" Type="http://schemas.openxmlformats.org/officeDocument/2006/relationships/hyperlink" Target="https://youtu.be/sQNfSqaCq-o" TargetMode="External"/><Relationship Id="rId430" Type="http://schemas.openxmlformats.org/officeDocument/2006/relationships/hyperlink" Target="https://files.afu.se/Downloads/Transcripts/Inception%20Radio%20(Mike%20Lucas)/" TargetMode="External"/><Relationship Id="rId668" Type="http://schemas.openxmlformats.org/officeDocument/2006/relationships/hyperlink" Target="https://files.afu.se/Downloads/Transcripts/Inception%20Radio%20(Mike%20Lucas)/" TargetMode="External"/><Relationship Id="rId875" Type="http://schemas.openxmlformats.org/officeDocument/2006/relationships/hyperlink" Target="https://youtu.be/8aFwOmL5G9k" TargetMode="External"/><Relationship Id="rId1060" Type="http://schemas.openxmlformats.org/officeDocument/2006/relationships/hyperlink" Target="https://files.afu.se/Downloads/Transcripts/Inception%20Radio%20(Mike%20Lucas)/" TargetMode="External"/><Relationship Id="rId1298" Type="http://schemas.openxmlformats.org/officeDocument/2006/relationships/hyperlink" Target="https://files.afu.se/Downloads/Transcripts/Inception%20Radio%20(Mike%20Lucas)/" TargetMode="External"/><Relationship Id="rId528" Type="http://schemas.openxmlformats.org/officeDocument/2006/relationships/hyperlink" Target="https://files.afu.se/Downloads/Transcripts/Inception%20Radio%20(Mike%20Lucas)/" TargetMode="External"/><Relationship Id="rId735" Type="http://schemas.openxmlformats.org/officeDocument/2006/relationships/hyperlink" Target="https://youtu.be/wRDX2vLj338" TargetMode="External"/><Relationship Id="rId942" Type="http://schemas.openxmlformats.org/officeDocument/2006/relationships/hyperlink" Target="https://files.afu.se/Downloads/Transcripts/Inception%20Radio%20(Mike%20Lucas)/" TargetMode="External"/><Relationship Id="rId1158" Type="http://schemas.openxmlformats.org/officeDocument/2006/relationships/hyperlink" Target="https://files.afu.se/Downloads/Transcripts/Inception%20Radio%20(Mike%20Lucas)/" TargetMode="External"/><Relationship Id="rId1365" Type="http://schemas.openxmlformats.org/officeDocument/2006/relationships/hyperlink" Target="https://youtu.be/NyEup1e8Y2g" TargetMode="External"/><Relationship Id="rId1018" Type="http://schemas.openxmlformats.org/officeDocument/2006/relationships/hyperlink" Target="https://files.afu.se/Downloads/Transcripts/Inception%20Radio%20(Mike%20Lucas)/" TargetMode="External"/><Relationship Id="rId1225" Type="http://schemas.openxmlformats.org/officeDocument/2006/relationships/hyperlink" Target="https://youtu.be/yUjb2pkjlp4" TargetMode="External"/><Relationship Id="rId1432" Type="http://schemas.openxmlformats.org/officeDocument/2006/relationships/hyperlink" Target="https://files.afu.se/Downloads/Transcripts/Inception%20Radio%20(Mike%20Lucas)/" TargetMode="External"/><Relationship Id="rId71" Type="http://schemas.openxmlformats.org/officeDocument/2006/relationships/hyperlink" Target="https://youtu.be/FTYVgjHwL4k" TargetMode="External"/><Relationship Id="rId802" Type="http://schemas.openxmlformats.org/officeDocument/2006/relationships/hyperlink" Target="https://files.afu.se/Downloads/Transcripts/Inception%20Radio%20(Mike%20Lucas)/" TargetMode="External"/><Relationship Id="rId29" Type="http://schemas.openxmlformats.org/officeDocument/2006/relationships/hyperlink" Target="https://youtu.be/79OvafCY6F4" TargetMode="External"/><Relationship Id="rId178" Type="http://schemas.openxmlformats.org/officeDocument/2006/relationships/hyperlink" Target="https://files.afu.se/Downloads/Transcripts/Inception%20Radio%20(Mike%20Lucas)/" TargetMode="External"/><Relationship Id="rId385" Type="http://schemas.openxmlformats.org/officeDocument/2006/relationships/hyperlink" Target="https://youtu.be/VmLuKMAbiW8" TargetMode="External"/><Relationship Id="rId592" Type="http://schemas.openxmlformats.org/officeDocument/2006/relationships/hyperlink" Target="https://files.afu.se/Downloads/Transcripts/Inception%20Radio%20(Mike%20Lucas)/" TargetMode="External"/><Relationship Id="rId245" Type="http://schemas.openxmlformats.org/officeDocument/2006/relationships/hyperlink" Target="https://youtu.be/qp4LSRHKTuI" TargetMode="External"/><Relationship Id="rId452" Type="http://schemas.openxmlformats.org/officeDocument/2006/relationships/hyperlink" Target="https://files.afu.se/Downloads/Transcripts/Inception%20Radio%20(Mike%20Lucas)/" TargetMode="External"/><Relationship Id="rId897" Type="http://schemas.openxmlformats.org/officeDocument/2006/relationships/hyperlink" Target="https://youtu.be/lNT-6fSzsDw" TargetMode="External"/><Relationship Id="rId1082" Type="http://schemas.openxmlformats.org/officeDocument/2006/relationships/hyperlink" Target="https://files.afu.se/Downloads/Transcripts/Inception%20Radio%20(Mike%20Lucas)/" TargetMode="External"/><Relationship Id="rId105" Type="http://schemas.openxmlformats.org/officeDocument/2006/relationships/hyperlink" Target="https://youtu.be/XuQdZGzzqOU" TargetMode="External"/><Relationship Id="rId312" Type="http://schemas.openxmlformats.org/officeDocument/2006/relationships/hyperlink" Target="https://files.afu.se/Downloads/Transcripts/Inception%20Radio%20(Mike%20Lucas)/" TargetMode="External"/><Relationship Id="rId757" Type="http://schemas.openxmlformats.org/officeDocument/2006/relationships/hyperlink" Target="https://youtu.be/gZhxdhAgH4s" TargetMode="External"/><Relationship Id="rId964" Type="http://schemas.openxmlformats.org/officeDocument/2006/relationships/hyperlink" Target="https://files.afu.se/Downloads/Transcripts/Inception%20Radio%20(Mike%20Lucas)/" TargetMode="External"/><Relationship Id="rId1387" Type="http://schemas.openxmlformats.org/officeDocument/2006/relationships/hyperlink" Target="https://youtu.be/lryXpVUSMAo" TargetMode="External"/><Relationship Id="rId93" Type="http://schemas.openxmlformats.org/officeDocument/2006/relationships/hyperlink" Target="https://youtu.be/KDZlAd4jpYA" TargetMode="External"/><Relationship Id="rId617" Type="http://schemas.openxmlformats.org/officeDocument/2006/relationships/hyperlink" Target="https://youtu.be/dBz21oG0-vE" TargetMode="External"/><Relationship Id="rId824" Type="http://schemas.openxmlformats.org/officeDocument/2006/relationships/hyperlink" Target="https://files.afu.se/Downloads/Transcripts/Inception%20Radio%20(Mike%20Lucas)/" TargetMode="External"/><Relationship Id="rId1247" Type="http://schemas.openxmlformats.org/officeDocument/2006/relationships/hyperlink" Target="https://youtu.be/sTYpKH4gI8o" TargetMode="External"/><Relationship Id="rId1107" Type="http://schemas.openxmlformats.org/officeDocument/2006/relationships/hyperlink" Target="https://youtu.be/pzYENH9yTZE" TargetMode="External"/><Relationship Id="rId1314" Type="http://schemas.openxmlformats.org/officeDocument/2006/relationships/hyperlink" Target="https://files.afu.se/Downloads/Transcripts/Inception%20Radio%20(Mike%20Lucas)/" TargetMode="External"/><Relationship Id="rId20" Type="http://schemas.openxmlformats.org/officeDocument/2006/relationships/hyperlink" Target="https://files.afu.se/Downloads/Transcripts/Inception%20Radio%20(Mike%20Lucas)/" TargetMode="External"/><Relationship Id="rId267" Type="http://schemas.openxmlformats.org/officeDocument/2006/relationships/hyperlink" Target="https://youtu.be/lxz83YkAuSQ" TargetMode="External"/><Relationship Id="rId474" Type="http://schemas.openxmlformats.org/officeDocument/2006/relationships/hyperlink" Target="https://files.afu.se/Downloads/Transcripts/Inception%20Radio%20(Mike%20Lucas)/" TargetMode="External"/><Relationship Id="rId127" Type="http://schemas.openxmlformats.org/officeDocument/2006/relationships/hyperlink" Target="https://youtu.be/OjRM6fhhtvY" TargetMode="External"/><Relationship Id="rId681" Type="http://schemas.openxmlformats.org/officeDocument/2006/relationships/hyperlink" Target="https://youtu.be/pnrc4WPfEfk" TargetMode="External"/><Relationship Id="rId779" Type="http://schemas.openxmlformats.org/officeDocument/2006/relationships/hyperlink" Target="https://youtu.be/bONBp-r7gm0" TargetMode="External"/><Relationship Id="rId986" Type="http://schemas.openxmlformats.org/officeDocument/2006/relationships/hyperlink" Target="https://files.afu.se/Downloads/Transcripts/Inception%20Radio%20(Mike%20Lucas)/" TargetMode="External"/><Relationship Id="rId334" Type="http://schemas.openxmlformats.org/officeDocument/2006/relationships/hyperlink" Target="https://files.afu.se/Downloads/Transcripts/Inception%20Radio%20(Mike%20Lucas)/" TargetMode="External"/><Relationship Id="rId541" Type="http://schemas.openxmlformats.org/officeDocument/2006/relationships/hyperlink" Target="https://youtu.be/MqjGy8Q87oM" TargetMode="External"/><Relationship Id="rId639" Type="http://schemas.openxmlformats.org/officeDocument/2006/relationships/hyperlink" Target="https://youtu.be/0_VImCcFA9Y" TargetMode="External"/><Relationship Id="rId1171" Type="http://schemas.openxmlformats.org/officeDocument/2006/relationships/hyperlink" Target="https://youtu.be/Wx25PmP3UOE" TargetMode="External"/><Relationship Id="rId1269" Type="http://schemas.openxmlformats.org/officeDocument/2006/relationships/hyperlink" Target="https://youtu.be/uszieCll3fs" TargetMode="External"/><Relationship Id="rId401" Type="http://schemas.openxmlformats.org/officeDocument/2006/relationships/hyperlink" Target="https://youtu.be/Y_49ObR0Ppc" TargetMode="External"/><Relationship Id="rId846" Type="http://schemas.openxmlformats.org/officeDocument/2006/relationships/hyperlink" Target="https://files.afu.se/Downloads/Transcripts/Inception%20Radio%20(Mike%20Lucas)/" TargetMode="External"/><Relationship Id="rId1031" Type="http://schemas.openxmlformats.org/officeDocument/2006/relationships/hyperlink" Target="https://youtu.be/wCCqrL7u_bk" TargetMode="External"/><Relationship Id="rId1129" Type="http://schemas.openxmlformats.org/officeDocument/2006/relationships/hyperlink" Target="https://youtu.be/SdhowOj04wU" TargetMode="External"/><Relationship Id="rId706" Type="http://schemas.openxmlformats.org/officeDocument/2006/relationships/hyperlink" Target="https://files.afu.se/Downloads/Transcripts/Inception%20Radio%20(Mike%20Lucas)/" TargetMode="External"/><Relationship Id="rId913" Type="http://schemas.openxmlformats.org/officeDocument/2006/relationships/hyperlink" Target="https://youtu.be/06ual96ux28" TargetMode="External"/><Relationship Id="rId1336" Type="http://schemas.openxmlformats.org/officeDocument/2006/relationships/hyperlink" Target="https://files.afu.se/Downloads/Transcripts/Inception%20Radio%20(Mike%20Lucas)/" TargetMode="External"/><Relationship Id="rId42" Type="http://schemas.openxmlformats.org/officeDocument/2006/relationships/hyperlink" Target="https://files.afu.se/Downloads/Transcripts/Inception%20Radio%20(Mike%20Lucas)/" TargetMode="External"/><Relationship Id="rId1403" Type="http://schemas.openxmlformats.org/officeDocument/2006/relationships/hyperlink" Target="https://youtu.be/2WG2qRQxnvU" TargetMode="External"/><Relationship Id="rId191" Type="http://schemas.openxmlformats.org/officeDocument/2006/relationships/hyperlink" Target="https://youtu.be/20IPFnxrY9A" TargetMode="External"/><Relationship Id="rId289" Type="http://schemas.openxmlformats.org/officeDocument/2006/relationships/hyperlink" Target="https://youtu.be/DOt0E6mp0CI" TargetMode="External"/><Relationship Id="rId496" Type="http://schemas.openxmlformats.org/officeDocument/2006/relationships/hyperlink" Target="https://files.afu.se/Downloads/Transcripts/Inception%20Radio%20(Mike%20Lucas)/" TargetMode="External"/><Relationship Id="rId149" Type="http://schemas.openxmlformats.org/officeDocument/2006/relationships/hyperlink" Target="https://youtu.be/A_hLjfS9M0U" TargetMode="External"/><Relationship Id="rId356" Type="http://schemas.openxmlformats.org/officeDocument/2006/relationships/hyperlink" Target="https://files.afu.se/Downloads/Transcripts/Inception%20Radio%20(Mike%20Lucas)/" TargetMode="External"/><Relationship Id="rId563" Type="http://schemas.openxmlformats.org/officeDocument/2006/relationships/hyperlink" Target="https://youtu.be/p-Mp8lJzLYA" TargetMode="External"/><Relationship Id="rId770" Type="http://schemas.openxmlformats.org/officeDocument/2006/relationships/hyperlink" Target="https://files.afu.se/Downloads/Transcripts/Inception%20Radio%20(Mike%20Lucas)/" TargetMode="External"/><Relationship Id="rId1193" Type="http://schemas.openxmlformats.org/officeDocument/2006/relationships/hyperlink" Target="https://youtu.be/jZFQzXyjnV4" TargetMode="External"/><Relationship Id="rId216" Type="http://schemas.openxmlformats.org/officeDocument/2006/relationships/hyperlink" Target="https://files.afu.se/Downloads/Transcripts/Inception%20Radio%20(Mike%20Lucas)/" TargetMode="External"/><Relationship Id="rId423" Type="http://schemas.openxmlformats.org/officeDocument/2006/relationships/hyperlink" Target="https://youtu.be/zrcbd7dcXic" TargetMode="External"/><Relationship Id="rId868" Type="http://schemas.openxmlformats.org/officeDocument/2006/relationships/hyperlink" Target="https://files.afu.se/Downloads/Transcripts/Inception%20Radio%20(Mike%20Lucas)/" TargetMode="External"/><Relationship Id="rId1053" Type="http://schemas.openxmlformats.org/officeDocument/2006/relationships/hyperlink" Target="https://youtu.be/BdqFpwAFaRw" TargetMode="External"/><Relationship Id="rId1260" Type="http://schemas.openxmlformats.org/officeDocument/2006/relationships/hyperlink" Target="https://files.afu.se/Downloads/Transcripts/Inception%20Radio%20(Mike%20Lucas)/" TargetMode="External"/><Relationship Id="rId630" Type="http://schemas.openxmlformats.org/officeDocument/2006/relationships/hyperlink" Target="https://files.afu.se/Downloads/Transcripts/Inception%20Radio%20(Mike%20Lucas)/" TargetMode="External"/><Relationship Id="rId728" Type="http://schemas.openxmlformats.org/officeDocument/2006/relationships/hyperlink" Target="https://files.afu.se/Downloads/Transcripts/Inception%20Radio%20(Mike%20Lucas)/" TargetMode="External"/><Relationship Id="rId935" Type="http://schemas.openxmlformats.org/officeDocument/2006/relationships/hyperlink" Target="https://youtu.be/-w-TsMTDGFI" TargetMode="External"/><Relationship Id="rId1358" Type="http://schemas.openxmlformats.org/officeDocument/2006/relationships/hyperlink" Target="https://files.afu.se/Downloads/Transcripts/Inception%20Radio%20(Mike%20Lucas)/" TargetMode="External"/><Relationship Id="rId64" Type="http://schemas.openxmlformats.org/officeDocument/2006/relationships/hyperlink" Target="https://files.afu.se/Downloads/Transcripts/Inception%20Radio%20(Mike%20Lucas)/" TargetMode="External"/><Relationship Id="rId1120" Type="http://schemas.openxmlformats.org/officeDocument/2006/relationships/hyperlink" Target="https://files.afu.se/Downloads/Transcripts/Inception%20Radio%20(Mike%20Lucas)/" TargetMode="External"/><Relationship Id="rId1218" Type="http://schemas.openxmlformats.org/officeDocument/2006/relationships/hyperlink" Target="https://files.afu.se/Downloads/Transcripts/Inception%20Radio%20(Mike%20Lucas)/" TargetMode="External"/><Relationship Id="rId1425" Type="http://schemas.openxmlformats.org/officeDocument/2006/relationships/hyperlink" Target="https://youtu.be/xRrMK7MYrx4" TargetMode="External"/><Relationship Id="rId280" Type="http://schemas.openxmlformats.org/officeDocument/2006/relationships/hyperlink" Target="https://files.afu.se/Downloads/Transcripts/Inception%20Radio%20(Mike%20Lucas)/" TargetMode="External"/><Relationship Id="rId140" Type="http://schemas.openxmlformats.org/officeDocument/2006/relationships/hyperlink" Target="https://files.afu.se/Downloads/Transcripts/Inception%20Radio%20(Mike%20Lucas)/" TargetMode="External"/><Relationship Id="rId378" Type="http://schemas.openxmlformats.org/officeDocument/2006/relationships/hyperlink" Target="https://files.afu.se/Downloads/Transcripts/Inception%20Radio%20(Mike%20Lucas)/" TargetMode="External"/><Relationship Id="rId585" Type="http://schemas.openxmlformats.org/officeDocument/2006/relationships/hyperlink" Target="https://youtu.be/E9moKmRERno" TargetMode="External"/><Relationship Id="rId792" Type="http://schemas.openxmlformats.org/officeDocument/2006/relationships/hyperlink" Target="https://files.afu.se/Downloads/Transcripts/Inception%20Radio%20(Mike%20Lucas)/" TargetMode="External"/><Relationship Id="rId6" Type="http://schemas.openxmlformats.org/officeDocument/2006/relationships/hyperlink" Target="https://files.afu.se/Downloads/Transcripts/Inception%20Radio%20(Mike%20Lucas)/" TargetMode="External"/><Relationship Id="rId238" Type="http://schemas.openxmlformats.org/officeDocument/2006/relationships/hyperlink" Target="https://files.afu.se/Downloads/Transcripts/Inception%20Radio%20(Mike%20Lucas)/" TargetMode="External"/><Relationship Id="rId445" Type="http://schemas.openxmlformats.org/officeDocument/2006/relationships/hyperlink" Target="https://youtu.be/P92gWSOALYQ" TargetMode="External"/><Relationship Id="rId652" Type="http://schemas.openxmlformats.org/officeDocument/2006/relationships/hyperlink" Target="https://files.afu.se/Downloads/Transcripts/Inception%20Radio%20(Mike%20Lucas)/" TargetMode="External"/><Relationship Id="rId1075" Type="http://schemas.openxmlformats.org/officeDocument/2006/relationships/hyperlink" Target="https://youtu.be/oHdLGK9c9K4" TargetMode="External"/><Relationship Id="rId1282" Type="http://schemas.openxmlformats.org/officeDocument/2006/relationships/hyperlink" Target="https://files.afu.se/Downloads/Transcripts/Inception%20Radio%20(Mike%20Lucas)/" TargetMode="External"/><Relationship Id="rId305" Type="http://schemas.openxmlformats.org/officeDocument/2006/relationships/hyperlink" Target="https://youtu.be/cFRiT-r5ybM" TargetMode="External"/><Relationship Id="rId512" Type="http://schemas.openxmlformats.org/officeDocument/2006/relationships/hyperlink" Target="https://files.afu.se/Downloads/Transcripts/Inception%20Radio%20(Mike%20Lucas)/" TargetMode="External"/><Relationship Id="rId957" Type="http://schemas.openxmlformats.org/officeDocument/2006/relationships/hyperlink" Target="https://youtu.be/ACg0P9IJJx4" TargetMode="External"/><Relationship Id="rId1142" Type="http://schemas.openxmlformats.org/officeDocument/2006/relationships/hyperlink" Target="https://files.afu.se/Downloads/Transcripts/Inception%20Radio%20(Mike%20Lucas)/" TargetMode="External"/><Relationship Id="rId86" Type="http://schemas.openxmlformats.org/officeDocument/2006/relationships/hyperlink" Target="https://files.afu.se/Downloads/Transcripts/Inception%20Radio%20(Mike%20Lucas)/" TargetMode="External"/><Relationship Id="rId817" Type="http://schemas.openxmlformats.org/officeDocument/2006/relationships/hyperlink" Target="https://youtu.be/opmLS_Qml84" TargetMode="External"/><Relationship Id="rId1002" Type="http://schemas.openxmlformats.org/officeDocument/2006/relationships/hyperlink" Target="https://files.afu.se/Downloads/Transcripts/Inception%20Radio%20(Mike%20Lucas)/" TargetMode="External"/><Relationship Id="rId1307" Type="http://schemas.openxmlformats.org/officeDocument/2006/relationships/hyperlink" Target="https://youtu.be/uL1kSX42kMc" TargetMode="External"/><Relationship Id="rId13" Type="http://schemas.openxmlformats.org/officeDocument/2006/relationships/hyperlink" Target="https://youtu.be/ZQusbFxaMXM" TargetMode="External"/><Relationship Id="rId162" Type="http://schemas.openxmlformats.org/officeDocument/2006/relationships/hyperlink" Target="https://files.afu.se/Downloads/Transcripts/Inception%20Radio%20(Mike%20Lucas)/" TargetMode="External"/><Relationship Id="rId467" Type="http://schemas.openxmlformats.org/officeDocument/2006/relationships/hyperlink" Target="https://youtu.be/miknx_ztbb0" TargetMode="External"/><Relationship Id="rId1097" Type="http://schemas.openxmlformats.org/officeDocument/2006/relationships/hyperlink" Target="https://youtu.be/GOzca_kLOCM" TargetMode="External"/><Relationship Id="rId674" Type="http://schemas.openxmlformats.org/officeDocument/2006/relationships/hyperlink" Target="https://files.afu.se/Downloads/Transcripts/Inception%20Radio%20(Mike%20Lucas)/" TargetMode="External"/><Relationship Id="rId881" Type="http://schemas.openxmlformats.org/officeDocument/2006/relationships/hyperlink" Target="https://youtu.be/vTQ3rRypzkE" TargetMode="External"/><Relationship Id="rId979" Type="http://schemas.openxmlformats.org/officeDocument/2006/relationships/hyperlink" Target="https://youtu.be/UAAm-A2A9x4" TargetMode="External"/><Relationship Id="rId327" Type="http://schemas.openxmlformats.org/officeDocument/2006/relationships/hyperlink" Target="https://youtu.be/CZy5Y3bO4KI" TargetMode="External"/><Relationship Id="rId534" Type="http://schemas.openxmlformats.org/officeDocument/2006/relationships/hyperlink" Target="https://files.afu.se/Downloads/Transcripts/Inception%20Radio%20(Mike%20Lucas)/" TargetMode="External"/><Relationship Id="rId741" Type="http://schemas.openxmlformats.org/officeDocument/2006/relationships/hyperlink" Target="https://youtu.be/WRuBQDDrsZs" TargetMode="External"/><Relationship Id="rId839" Type="http://schemas.openxmlformats.org/officeDocument/2006/relationships/hyperlink" Target="https://youtu.be/t1hoI8JmFys" TargetMode="External"/><Relationship Id="rId1164" Type="http://schemas.openxmlformats.org/officeDocument/2006/relationships/hyperlink" Target="https://files.afu.se/Downloads/Transcripts/Inception%20Radio%20(Mike%20Lucas)/" TargetMode="External"/><Relationship Id="rId1371" Type="http://schemas.openxmlformats.org/officeDocument/2006/relationships/hyperlink" Target="https://youtu.be/Z4oeqMy8aHs" TargetMode="External"/><Relationship Id="rId601" Type="http://schemas.openxmlformats.org/officeDocument/2006/relationships/hyperlink" Target="https://youtu.be/s9TfYeGuLxU" TargetMode="External"/><Relationship Id="rId1024" Type="http://schemas.openxmlformats.org/officeDocument/2006/relationships/hyperlink" Target="https://files.afu.se/Downloads/Transcripts/Inception%20Radio%20(Mike%20Lucas)/" TargetMode="External"/><Relationship Id="rId1231" Type="http://schemas.openxmlformats.org/officeDocument/2006/relationships/hyperlink" Target="https://youtu.be/QUjif-7jJvM" TargetMode="External"/><Relationship Id="rId906" Type="http://schemas.openxmlformats.org/officeDocument/2006/relationships/hyperlink" Target="https://files.afu.se/Downloads/Transcripts/Inception%20Radio%20(Mike%20Lucas)/" TargetMode="External"/><Relationship Id="rId1329" Type="http://schemas.openxmlformats.org/officeDocument/2006/relationships/hyperlink" Target="https://youtu.be/v8qqvPac3dA" TargetMode="External"/><Relationship Id="rId35" Type="http://schemas.openxmlformats.org/officeDocument/2006/relationships/hyperlink" Target="https://youtu.be/_p9Cnbk428M" TargetMode="External"/><Relationship Id="rId184" Type="http://schemas.openxmlformats.org/officeDocument/2006/relationships/hyperlink" Target="https://files.afu.se/Downloads/Transcripts/Inception%20Radio%20(Mike%20Lucas)/" TargetMode="External"/><Relationship Id="rId391" Type="http://schemas.openxmlformats.org/officeDocument/2006/relationships/hyperlink" Target="https://youtu.be/cdyTkrX6XiE" TargetMode="External"/><Relationship Id="rId251" Type="http://schemas.openxmlformats.org/officeDocument/2006/relationships/hyperlink" Target="https://youtu.be/M9f9R7RGSkg" TargetMode="External"/><Relationship Id="rId489" Type="http://schemas.openxmlformats.org/officeDocument/2006/relationships/hyperlink" Target="https://youtu.be/qv-MrR2WdAA" TargetMode="External"/><Relationship Id="rId696" Type="http://schemas.openxmlformats.org/officeDocument/2006/relationships/hyperlink" Target="https://files.afu.se/Downloads/Transcripts/Inception%20Radio%20(Mike%20Lucas)/" TargetMode="External"/><Relationship Id="rId349" Type="http://schemas.openxmlformats.org/officeDocument/2006/relationships/hyperlink" Target="https://youtu.be/WtUTjm20_wA" TargetMode="External"/><Relationship Id="rId556" Type="http://schemas.openxmlformats.org/officeDocument/2006/relationships/hyperlink" Target="https://files.afu.se/Downloads/Transcripts/Inception%20Radio%20(Mike%20Lucas)/" TargetMode="External"/><Relationship Id="rId763" Type="http://schemas.openxmlformats.org/officeDocument/2006/relationships/hyperlink" Target="https://youtu.be/_XNtfHoGy0Y" TargetMode="External"/><Relationship Id="rId1186" Type="http://schemas.openxmlformats.org/officeDocument/2006/relationships/hyperlink" Target="https://files.afu.se/Downloads/Transcripts/Inception%20Radio%20(Mike%20Lucas)/" TargetMode="External"/><Relationship Id="rId1393" Type="http://schemas.openxmlformats.org/officeDocument/2006/relationships/hyperlink" Target="https://youtu.be/H7txlvR1mnU" TargetMode="External"/><Relationship Id="rId111" Type="http://schemas.openxmlformats.org/officeDocument/2006/relationships/hyperlink" Target="https://youtu.be/LHci03gbzOg" TargetMode="External"/><Relationship Id="rId209" Type="http://schemas.openxmlformats.org/officeDocument/2006/relationships/hyperlink" Target="https://youtu.be/HMw5sAdk6jc" TargetMode="External"/><Relationship Id="rId416" Type="http://schemas.openxmlformats.org/officeDocument/2006/relationships/hyperlink" Target="https://files.afu.se/Downloads/Transcripts/Inception%20Radio%20(Mike%20Lucas)/" TargetMode="External"/><Relationship Id="rId970" Type="http://schemas.openxmlformats.org/officeDocument/2006/relationships/hyperlink" Target="https://files.afu.se/Downloads/Transcripts/Inception%20Radio%20(Mike%20Lucas)/" TargetMode="External"/><Relationship Id="rId1046" Type="http://schemas.openxmlformats.org/officeDocument/2006/relationships/hyperlink" Target="https://files.afu.se/Downloads/Transcripts/Inception%20Radio%20(Mike%20Lucas)/" TargetMode="External"/><Relationship Id="rId1253" Type="http://schemas.openxmlformats.org/officeDocument/2006/relationships/hyperlink" Target="https://youtu.be/WhBRE5wUX8w" TargetMode="External"/><Relationship Id="rId623" Type="http://schemas.openxmlformats.org/officeDocument/2006/relationships/hyperlink" Target="https://youtu.be/9UIKRdRyTu8" TargetMode="External"/><Relationship Id="rId830" Type="http://schemas.openxmlformats.org/officeDocument/2006/relationships/hyperlink" Target="https://files.afu.se/Downloads/Transcripts/Inception%20Radio%20(Mike%20Lucas)/" TargetMode="External"/><Relationship Id="rId928" Type="http://schemas.openxmlformats.org/officeDocument/2006/relationships/hyperlink" Target="https://files.afu.se/Downloads/Transcripts/Inception%20Radio%20(Mike%20Lucas)/" TargetMode="External"/><Relationship Id="rId57" Type="http://schemas.openxmlformats.org/officeDocument/2006/relationships/hyperlink" Target="https://youtu.be/tUnB2I0vIhY" TargetMode="External"/><Relationship Id="rId1113" Type="http://schemas.openxmlformats.org/officeDocument/2006/relationships/hyperlink" Target="https://youtu.be/44GMJtZXAJk" TargetMode="External"/><Relationship Id="rId1320" Type="http://schemas.openxmlformats.org/officeDocument/2006/relationships/hyperlink" Target="https://files.afu.se/Downloads/Transcripts/Inception%20Radio%20(Mike%20Lucas)/" TargetMode="External"/><Relationship Id="rId1418" Type="http://schemas.openxmlformats.org/officeDocument/2006/relationships/hyperlink" Target="https://files.afu.se/Downloads/Transcripts/Inception%20Radio%20(Mike%20Lucas)/" TargetMode="External"/><Relationship Id="rId273" Type="http://schemas.openxmlformats.org/officeDocument/2006/relationships/hyperlink" Target="https://youtu.be/fPAvreWrUVA" TargetMode="External"/><Relationship Id="rId480" Type="http://schemas.openxmlformats.org/officeDocument/2006/relationships/hyperlink" Target="https://files.afu.se/Downloads/Transcripts/Inception%20Radio%20(Mike%20Lucas)/" TargetMode="External"/><Relationship Id="rId133" Type="http://schemas.openxmlformats.org/officeDocument/2006/relationships/hyperlink" Target="https://youtu.be/E_kUYK2W2SM" TargetMode="External"/><Relationship Id="rId340" Type="http://schemas.openxmlformats.org/officeDocument/2006/relationships/hyperlink" Target="https://files.afu.se/Downloads/Transcripts/Inception%20Radio%20(Mike%20Lucas)/" TargetMode="External"/><Relationship Id="rId578" Type="http://schemas.openxmlformats.org/officeDocument/2006/relationships/hyperlink" Target="https://files.afu.se/Downloads/Transcripts/Inception%20Radio%20(Mike%20Lucas)/" TargetMode="External"/><Relationship Id="rId785" Type="http://schemas.openxmlformats.org/officeDocument/2006/relationships/hyperlink" Target="https://youtu.be/lwrVA2GvWaA" TargetMode="External"/><Relationship Id="rId992" Type="http://schemas.openxmlformats.org/officeDocument/2006/relationships/hyperlink" Target="https://files.afu.se/Downloads/Transcripts/Inception%20Radio%20(Mike%20Lucas)/" TargetMode="External"/><Relationship Id="rId200" Type="http://schemas.openxmlformats.org/officeDocument/2006/relationships/hyperlink" Target="https://files.afu.se/Downloads/Transcripts/Inception%20Radio%20(Mike%20Lucas)/" TargetMode="External"/><Relationship Id="rId438" Type="http://schemas.openxmlformats.org/officeDocument/2006/relationships/hyperlink" Target="https://files.afu.se/Downloads/Transcripts/Inception%20Radio%20(Mike%20Lucas)/" TargetMode="External"/><Relationship Id="rId645" Type="http://schemas.openxmlformats.org/officeDocument/2006/relationships/hyperlink" Target="https://youtu.be/PzdXU3wTQFo" TargetMode="External"/><Relationship Id="rId852" Type="http://schemas.openxmlformats.org/officeDocument/2006/relationships/hyperlink" Target="https://files.afu.se/Downloads/Transcripts/Inception%20Radio%20(Mike%20Lucas)/" TargetMode="External"/><Relationship Id="rId1068" Type="http://schemas.openxmlformats.org/officeDocument/2006/relationships/hyperlink" Target="https://files.afu.se/Downloads/Transcripts/Inception%20Radio%20(Mike%20Lucas)/" TargetMode="External"/><Relationship Id="rId1275" Type="http://schemas.openxmlformats.org/officeDocument/2006/relationships/hyperlink" Target="https://youtu.be/rB7ShjUVBXU" TargetMode="External"/><Relationship Id="rId505" Type="http://schemas.openxmlformats.org/officeDocument/2006/relationships/hyperlink" Target="https://youtu.be/fpRJs6fxZ_k" TargetMode="External"/><Relationship Id="rId712" Type="http://schemas.openxmlformats.org/officeDocument/2006/relationships/hyperlink" Target="https://files.afu.se/Downloads/Transcripts/Inception%20Radio%20(Mike%20Lucas)/" TargetMode="External"/><Relationship Id="rId1135" Type="http://schemas.openxmlformats.org/officeDocument/2006/relationships/hyperlink" Target="https://youtu.be/w4TikFYCgZ0" TargetMode="External"/><Relationship Id="rId1342" Type="http://schemas.openxmlformats.org/officeDocument/2006/relationships/hyperlink" Target="https://files.afu.se/Downloads/Transcripts/Inception%20Radio%20(Mike%20Lucas)/" TargetMode="External"/><Relationship Id="rId79" Type="http://schemas.openxmlformats.org/officeDocument/2006/relationships/hyperlink" Target="https://youtu.be/LQ1LEGrCyJ8" TargetMode="External"/><Relationship Id="rId1202" Type="http://schemas.openxmlformats.org/officeDocument/2006/relationships/hyperlink" Target="https://files.afu.se/Downloads/Transcripts/Inception%20Radio%20(Mike%20Lucas)/" TargetMode="External"/><Relationship Id="rId295" Type="http://schemas.openxmlformats.org/officeDocument/2006/relationships/hyperlink" Target="https://youtu.be/xfSLqQ-INO0" TargetMode="External"/><Relationship Id="rId155" Type="http://schemas.openxmlformats.org/officeDocument/2006/relationships/hyperlink" Target="https://youtu.be/WlboHXbxUyA" TargetMode="External"/><Relationship Id="rId362" Type="http://schemas.openxmlformats.org/officeDocument/2006/relationships/hyperlink" Target="https://files.afu.se/Downloads/Transcripts/Inception%20Radio%20(Mike%20Lucas)/" TargetMode="External"/><Relationship Id="rId1213" Type="http://schemas.openxmlformats.org/officeDocument/2006/relationships/hyperlink" Target="https://youtu.be/kXJ2wNFkPg8" TargetMode="External"/><Relationship Id="rId1297" Type="http://schemas.openxmlformats.org/officeDocument/2006/relationships/hyperlink" Target="https://youtu.be/bkyv9ILzxJI" TargetMode="External"/><Relationship Id="rId1420" Type="http://schemas.openxmlformats.org/officeDocument/2006/relationships/hyperlink" Target="https://files.afu.se/Downloads/Transcripts/Inception%20Radio%20(Mike%20Lucas)/" TargetMode="External"/><Relationship Id="rId222" Type="http://schemas.openxmlformats.org/officeDocument/2006/relationships/hyperlink" Target="https://files.afu.se/Downloads/Transcripts/Inception%20Radio%20(Mike%20Lucas)/" TargetMode="External"/><Relationship Id="rId667" Type="http://schemas.openxmlformats.org/officeDocument/2006/relationships/hyperlink" Target="https://youtu.be/nDrUX-Vp1ho" TargetMode="External"/><Relationship Id="rId874" Type="http://schemas.openxmlformats.org/officeDocument/2006/relationships/hyperlink" Target="https://files.afu.se/Downloads/Transcripts/Inception%20Radio%20(Mike%20Lucas)/" TargetMode="External"/><Relationship Id="rId17" Type="http://schemas.openxmlformats.org/officeDocument/2006/relationships/hyperlink" Target="https://youtu.be/hTOMSBKruoo" TargetMode="External"/><Relationship Id="rId527" Type="http://schemas.openxmlformats.org/officeDocument/2006/relationships/hyperlink" Target="https://youtu.be/9E_iU7D9ptw" TargetMode="External"/><Relationship Id="rId734" Type="http://schemas.openxmlformats.org/officeDocument/2006/relationships/hyperlink" Target="https://files.afu.se/Downloads/Transcripts/Inception%20Radio%20(Mike%20Lucas)/" TargetMode="External"/><Relationship Id="rId941" Type="http://schemas.openxmlformats.org/officeDocument/2006/relationships/hyperlink" Target="https://youtu.be/WjHK9Dx0NdY" TargetMode="External"/><Relationship Id="rId1157" Type="http://schemas.openxmlformats.org/officeDocument/2006/relationships/hyperlink" Target="https://youtu.be/0EIlbc0lq3Y" TargetMode="External"/><Relationship Id="rId1364" Type="http://schemas.openxmlformats.org/officeDocument/2006/relationships/hyperlink" Target="https://files.afu.se/Downloads/Transcripts/Inception%20Radio%20(Mike%20Lucas)/" TargetMode="External"/><Relationship Id="rId70" Type="http://schemas.openxmlformats.org/officeDocument/2006/relationships/hyperlink" Target="https://files.afu.se/Downloads/Transcripts/Inception%20Radio%20(Mike%20Lucas)/" TargetMode="External"/><Relationship Id="rId166" Type="http://schemas.openxmlformats.org/officeDocument/2006/relationships/hyperlink" Target="https://files.afu.se/Downloads/Transcripts/Inception%20Radio%20(Mike%20Lucas)/" TargetMode="External"/><Relationship Id="rId373" Type="http://schemas.openxmlformats.org/officeDocument/2006/relationships/hyperlink" Target="https://youtu.be/y8FGYe2axBY" TargetMode="External"/><Relationship Id="rId580" Type="http://schemas.openxmlformats.org/officeDocument/2006/relationships/hyperlink" Target="https://files.afu.se/Downloads/Transcripts/Inception%20Radio%20(Mike%20Lucas)/" TargetMode="External"/><Relationship Id="rId801" Type="http://schemas.openxmlformats.org/officeDocument/2006/relationships/hyperlink" Target="https://youtu.be/CJ4E4wTYpfA" TargetMode="External"/><Relationship Id="rId1017" Type="http://schemas.openxmlformats.org/officeDocument/2006/relationships/hyperlink" Target="https://youtu.be/nSzajvuACAE" TargetMode="External"/><Relationship Id="rId1224" Type="http://schemas.openxmlformats.org/officeDocument/2006/relationships/hyperlink" Target="https://files.afu.se/Downloads/Transcripts/Inception%20Radio%20(Mike%20Lucas)/" TargetMode="External"/><Relationship Id="rId1431" Type="http://schemas.openxmlformats.org/officeDocument/2006/relationships/hyperlink" Target="https://youtu.be/R80952n1VuE" TargetMode="External"/><Relationship Id="rId1" Type="http://schemas.openxmlformats.org/officeDocument/2006/relationships/hyperlink" Target="https://youtu.be/u2z01v720LU" TargetMode="External"/><Relationship Id="rId233" Type="http://schemas.openxmlformats.org/officeDocument/2006/relationships/hyperlink" Target="https://youtu.be/mozbCrALjW4" TargetMode="External"/><Relationship Id="rId440" Type="http://schemas.openxmlformats.org/officeDocument/2006/relationships/hyperlink" Target="https://files.afu.se/Downloads/Transcripts/Inception%20Radio%20(Mike%20Lucas)/" TargetMode="External"/><Relationship Id="rId678" Type="http://schemas.openxmlformats.org/officeDocument/2006/relationships/hyperlink" Target="https://files.afu.se/Downloads/Transcripts/Inception%20Radio%20(Mike%20Lucas)/" TargetMode="External"/><Relationship Id="rId885" Type="http://schemas.openxmlformats.org/officeDocument/2006/relationships/hyperlink" Target="https://youtu.be/Qo73lDy2EZM" TargetMode="External"/><Relationship Id="rId1070" Type="http://schemas.openxmlformats.org/officeDocument/2006/relationships/hyperlink" Target="https://files.afu.se/Downloads/Transcripts/Inception%20Radio%20(Mike%20Lucas)/" TargetMode="External"/><Relationship Id="rId28" Type="http://schemas.openxmlformats.org/officeDocument/2006/relationships/hyperlink" Target="https://files.afu.se/Downloads/Transcripts/Inception%20Radio%20(Mike%20Lucas)/" TargetMode="External"/><Relationship Id="rId300" Type="http://schemas.openxmlformats.org/officeDocument/2006/relationships/hyperlink" Target="https://files.afu.se/Downloads/Transcripts/Inception%20Radio%20(Mike%20Lucas)/" TargetMode="External"/><Relationship Id="rId538" Type="http://schemas.openxmlformats.org/officeDocument/2006/relationships/hyperlink" Target="https://files.afu.se/Downloads/Transcripts/Inception%20Radio%20(Mike%20Lucas)/" TargetMode="External"/><Relationship Id="rId745" Type="http://schemas.openxmlformats.org/officeDocument/2006/relationships/hyperlink" Target="https://youtu.be/qlLo8Jg9RPs" TargetMode="External"/><Relationship Id="rId952" Type="http://schemas.openxmlformats.org/officeDocument/2006/relationships/hyperlink" Target="https://files.afu.se/Downloads/Transcripts/Inception%20Radio%20(Mike%20Lucas)/" TargetMode="External"/><Relationship Id="rId1168" Type="http://schemas.openxmlformats.org/officeDocument/2006/relationships/hyperlink" Target="https://files.afu.se/Downloads/Transcripts/Inception%20Radio%20(Mike%20Lucas)/" TargetMode="External"/><Relationship Id="rId1375" Type="http://schemas.openxmlformats.org/officeDocument/2006/relationships/hyperlink" Target="https://youtu.be/vNjOGNaIAds" TargetMode="External"/><Relationship Id="rId81" Type="http://schemas.openxmlformats.org/officeDocument/2006/relationships/hyperlink" Target="https://youtu.be/Mk6D_h8VggY" TargetMode="External"/><Relationship Id="rId177" Type="http://schemas.openxmlformats.org/officeDocument/2006/relationships/hyperlink" Target="https://youtu.be/Rb2NhlqEVYg" TargetMode="External"/><Relationship Id="rId384" Type="http://schemas.openxmlformats.org/officeDocument/2006/relationships/hyperlink" Target="https://files.afu.se/Downloads/Transcripts/Inception%20Radio%20(Mike%20Lucas)/" TargetMode="External"/><Relationship Id="rId591" Type="http://schemas.openxmlformats.org/officeDocument/2006/relationships/hyperlink" Target="https://youtu.be/1mPdMkK30oM" TargetMode="External"/><Relationship Id="rId605" Type="http://schemas.openxmlformats.org/officeDocument/2006/relationships/hyperlink" Target="https://youtu.be/v0GCJTf0qsw" TargetMode="External"/><Relationship Id="rId812" Type="http://schemas.openxmlformats.org/officeDocument/2006/relationships/hyperlink" Target="https://files.afu.se/Downloads/Transcripts/Inception%20Radio%20(Mike%20Lucas)/" TargetMode="External"/><Relationship Id="rId1028" Type="http://schemas.openxmlformats.org/officeDocument/2006/relationships/hyperlink" Target="https://files.afu.se/Downloads/Transcripts/Inception%20Radio%20(Mike%20Lucas)/" TargetMode="External"/><Relationship Id="rId1235" Type="http://schemas.openxmlformats.org/officeDocument/2006/relationships/hyperlink" Target="https://youtu.be/lJS8-Jdb9yE" TargetMode="External"/><Relationship Id="rId244" Type="http://schemas.openxmlformats.org/officeDocument/2006/relationships/hyperlink" Target="https://files.afu.se/Downloads/Transcripts/Inception%20Radio%20(Mike%20Lucas)/" TargetMode="External"/><Relationship Id="rId689" Type="http://schemas.openxmlformats.org/officeDocument/2006/relationships/hyperlink" Target="https://youtu.be/u6eZzRIdni8" TargetMode="External"/><Relationship Id="rId896" Type="http://schemas.openxmlformats.org/officeDocument/2006/relationships/hyperlink" Target="https://files.afu.se/Downloads/Transcripts/Inception%20Radio%20(Mike%20Lucas)/" TargetMode="External"/><Relationship Id="rId1081" Type="http://schemas.openxmlformats.org/officeDocument/2006/relationships/hyperlink" Target="https://youtu.be/G3szOhovrWY" TargetMode="External"/><Relationship Id="rId1302" Type="http://schemas.openxmlformats.org/officeDocument/2006/relationships/hyperlink" Target="https://files.afu.se/Downloads/Transcripts/Inception%20Radio%20(Mike%20Lucas)/" TargetMode="External"/><Relationship Id="rId39" Type="http://schemas.openxmlformats.org/officeDocument/2006/relationships/hyperlink" Target="https://youtu.be/gJt1KDTrgnY" TargetMode="External"/><Relationship Id="rId451" Type="http://schemas.openxmlformats.org/officeDocument/2006/relationships/hyperlink" Target="https://youtu.be/ot3Ol5aNjCA" TargetMode="External"/><Relationship Id="rId549" Type="http://schemas.openxmlformats.org/officeDocument/2006/relationships/hyperlink" Target="https://youtu.be/geGZZmx9o_g" TargetMode="External"/><Relationship Id="rId756" Type="http://schemas.openxmlformats.org/officeDocument/2006/relationships/hyperlink" Target="https://files.afu.se/Downloads/Transcripts/Inception%20Radio%20(Mike%20Lucas)/" TargetMode="External"/><Relationship Id="rId1179" Type="http://schemas.openxmlformats.org/officeDocument/2006/relationships/hyperlink" Target="https://youtu.be/PcbE0FxPmf4" TargetMode="External"/><Relationship Id="rId1386" Type="http://schemas.openxmlformats.org/officeDocument/2006/relationships/hyperlink" Target="https://files.afu.se/Downloads/Transcripts/Inception%20Radio%20(Mike%20Lucas)/" TargetMode="External"/><Relationship Id="rId104" Type="http://schemas.openxmlformats.org/officeDocument/2006/relationships/hyperlink" Target="https://files.afu.se/Downloads/Transcripts/Inception%20Radio%20(Mike%20Lucas)/" TargetMode="External"/><Relationship Id="rId188" Type="http://schemas.openxmlformats.org/officeDocument/2006/relationships/hyperlink" Target="https://files.afu.se/Downloads/Transcripts/Inception%20Radio%20(Mike%20Lucas)/" TargetMode="External"/><Relationship Id="rId311" Type="http://schemas.openxmlformats.org/officeDocument/2006/relationships/hyperlink" Target="https://youtu.be/MweIBL0s8Rw" TargetMode="External"/><Relationship Id="rId395" Type="http://schemas.openxmlformats.org/officeDocument/2006/relationships/hyperlink" Target="https://youtu.be/PSPPN-6Rlzs" TargetMode="External"/><Relationship Id="rId409" Type="http://schemas.openxmlformats.org/officeDocument/2006/relationships/hyperlink" Target="https://youtu.be/qwVpQzUI_9Q" TargetMode="External"/><Relationship Id="rId963" Type="http://schemas.openxmlformats.org/officeDocument/2006/relationships/hyperlink" Target="https://youtu.be/QNpctMH_pIM" TargetMode="External"/><Relationship Id="rId1039" Type="http://schemas.openxmlformats.org/officeDocument/2006/relationships/hyperlink" Target="https://youtu.be/zppTEKe1nEI" TargetMode="External"/><Relationship Id="rId1246" Type="http://schemas.openxmlformats.org/officeDocument/2006/relationships/hyperlink" Target="https://files.afu.se/Downloads/Transcripts/Inception%20Radio%20(Mike%20Lucas)/" TargetMode="External"/><Relationship Id="rId92" Type="http://schemas.openxmlformats.org/officeDocument/2006/relationships/hyperlink" Target="https://files.afu.se/Downloads/Transcripts/Inception%20Radio%20(Mike%20Lucas)/" TargetMode="External"/><Relationship Id="rId616" Type="http://schemas.openxmlformats.org/officeDocument/2006/relationships/hyperlink" Target="https://files.afu.se/Downloads/Transcripts/Inception%20Radio%20(Mike%20Lucas)/" TargetMode="External"/><Relationship Id="rId823" Type="http://schemas.openxmlformats.org/officeDocument/2006/relationships/hyperlink" Target="https://youtu.be/vSEv3a5ltH0" TargetMode="External"/><Relationship Id="rId255" Type="http://schemas.openxmlformats.org/officeDocument/2006/relationships/hyperlink" Target="https://youtu.be/2gmjUM4ZnY4" TargetMode="External"/><Relationship Id="rId462" Type="http://schemas.openxmlformats.org/officeDocument/2006/relationships/hyperlink" Target="https://files.afu.se/Downloads/Transcripts/Inception%20Radio%20(Mike%20Lucas)/" TargetMode="External"/><Relationship Id="rId1092" Type="http://schemas.openxmlformats.org/officeDocument/2006/relationships/hyperlink" Target="https://files.afu.se/Downloads/Transcripts/Inception%20Radio%20(Mike%20Lucas)/" TargetMode="External"/><Relationship Id="rId1106" Type="http://schemas.openxmlformats.org/officeDocument/2006/relationships/hyperlink" Target="https://files.afu.se/Downloads/Transcripts/Inception%20Radio%20(Mike%20Lucas)/" TargetMode="External"/><Relationship Id="rId1313" Type="http://schemas.openxmlformats.org/officeDocument/2006/relationships/hyperlink" Target="https://youtu.be/zxpORuoBg9o" TargetMode="External"/><Relationship Id="rId1397" Type="http://schemas.openxmlformats.org/officeDocument/2006/relationships/hyperlink" Target="https://youtu.be/-V8gbdhidos" TargetMode="External"/><Relationship Id="rId115" Type="http://schemas.openxmlformats.org/officeDocument/2006/relationships/hyperlink" Target="https://youtu.be/WBZDB8BH-2I" TargetMode="External"/><Relationship Id="rId322" Type="http://schemas.openxmlformats.org/officeDocument/2006/relationships/hyperlink" Target="https://files.afu.se/Downloads/Transcripts/Inception%20Radio%20(Mike%20Lucas)/" TargetMode="External"/><Relationship Id="rId767" Type="http://schemas.openxmlformats.org/officeDocument/2006/relationships/hyperlink" Target="https://youtu.be/TiAwOi7XVWA" TargetMode="External"/><Relationship Id="rId974" Type="http://schemas.openxmlformats.org/officeDocument/2006/relationships/hyperlink" Target="https://files.afu.se/Downloads/Transcripts/Inception%20Radio%20(Mike%20Lucas)/" TargetMode="External"/><Relationship Id="rId199" Type="http://schemas.openxmlformats.org/officeDocument/2006/relationships/hyperlink" Target="https://youtu.be/pCz2EZLhNFk" TargetMode="External"/><Relationship Id="rId627" Type="http://schemas.openxmlformats.org/officeDocument/2006/relationships/hyperlink" Target="https://youtu.be/5deEFOd_wvw" TargetMode="External"/><Relationship Id="rId834" Type="http://schemas.openxmlformats.org/officeDocument/2006/relationships/hyperlink" Target="https://files.afu.se/Downloads/Transcripts/Inception%20Radio%20(Mike%20Lucas)/" TargetMode="External"/><Relationship Id="rId1257" Type="http://schemas.openxmlformats.org/officeDocument/2006/relationships/hyperlink" Target="https://youtu.be/uFkhpVR5O-Y" TargetMode="External"/><Relationship Id="rId266" Type="http://schemas.openxmlformats.org/officeDocument/2006/relationships/hyperlink" Target="https://files.afu.se/Downloads/Transcripts/Inception%20Radio%20(Mike%20Lucas)/" TargetMode="External"/><Relationship Id="rId473" Type="http://schemas.openxmlformats.org/officeDocument/2006/relationships/hyperlink" Target="https://youtu.be/CFUqA60CMk4" TargetMode="External"/><Relationship Id="rId680" Type="http://schemas.openxmlformats.org/officeDocument/2006/relationships/hyperlink" Target="https://files.afu.se/Downloads/Transcripts/Inception%20Radio%20(Mike%20Lucas)/" TargetMode="External"/><Relationship Id="rId901" Type="http://schemas.openxmlformats.org/officeDocument/2006/relationships/hyperlink" Target="https://youtu.be/6dneNNWR6_U" TargetMode="External"/><Relationship Id="rId1117" Type="http://schemas.openxmlformats.org/officeDocument/2006/relationships/hyperlink" Target="https://youtu.be/cHT15drCOI4" TargetMode="External"/><Relationship Id="rId1324" Type="http://schemas.openxmlformats.org/officeDocument/2006/relationships/hyperlink" Target="https://files.afu.se/Downloads/Transcripts/Inception%20Radio%20(Mike%20Lucas)/" TargetMode="External"/><Relationship Id="rId30" Type="http://schemas.openxmlformats.org/officeDocument/2006/relationships/hyperlink" Target="https://files.afu.se/Downloads/Transcripts/Inception%20Radio%20(Mike%20Lucas)/" TargetMode="External"/><Relationship Id="rId126" Type="http://schemas.openxmlformats.org/officeDocument/2006/relationships/hyperlink" Target="https://files.afu.se/Downloads/Transcripts/Inception%20Radio%20(Mike%20Lucas)/" TargetMode="External"/><Relationship Id="rId333" Type="http://schemas.openxmlformats.org/officeDocument/2006/relationships/hyperlink" Target="https://youtu.be/NRcltfkLl5o" TargetMode="External"/><Relationship Id="rId540" Type="http://schemas.openxmlformats.org/officeDocument/2006/relationships/hyperlink" Target="https://files.afu.se/Downloads/Transcripts/Inception%20Radio%20(Mike%20Lucas)/" TargetMode="External"/><Relationship Id="rId778" Type="http://schemas.openxmlformats.org/officeDocument/2006/relationships/hyperlink" Target="https://files.afu.se/Downloads/Transcripts/Inception%20Radio%20(Mike%20Lucas)/" TargetMode="External"/><Relationship Id="rId985" Type="http://schemas.openxmlformats.org/officeDocument/2006/relationships/hyperlink" Target="https://youtu.be/N3QmU9Y9eJo" TargetMode="External"/><Relationship Id="rId1170" Type="http://schemas.openxmlformats.org/officeDocument/2006/relationships/hyperlink" Target="https://files.afu.se/Downloads/Transcripts/Inception%20Radio%20(Mike%20Lucas)/" TargetMode="External"/><Relationship Id="rId638" Type="http://schemas.openxmlformats.org/officeDocument/2006/relationships/hyperlink" Target="https://files.afu.se/Downloads/Transcripts/Inception%20Radio%20(Mike%20Lucas)/" TargetMode="External"/><Relationship Id="rId845" Type="http://schemas.openxmlformats.org/officeDocument/2006/relationships/hyperlink" Target="https://youtu.be/t7zedhACSMM" TargetMode="External"/><Relationship Id="rId1030" Type="http://schemas.openxmlformats.org/officeDocument/2006/relationships/hyperlink" Target="https://files.afu.se/Downloads/Transcripts/Inception%20Radio%20(Mike%20Lucas)/" TargetMode="External"/><Relationship Id="rId1268" Type="http://schemas.openxmlformats.org/officeDocument/2006/relationships/hyperlink" Target="https://files.afu.se/Downloads/Transcripts/Inception%20Radio%20(Mike%20Lucas)/" TargetMode="External"/><Relationship Id="rId277" Type="http://schemas.openxmlformats.org/officeDocument/2006/relationships/hyperlink" Target="https://youtu.be/Xo3wFK9Ag8Q" TargetMode="External"/><Relationship Id="rId400" Type="http://schemas.openxmlformats.org/officeDocument/2006/relationships/hyperlink" Target="https://files.afu.se/Downloads/Transcripts/Inception%20Radio%20(Mike%20Lucas)/" TargetMode="External"/><Relationship Id="rId484" Type="http://schemas.openxmlformats.org/officeDocument/2006/relationships/hyperlink" Target="https://files.afu.se/Downloads/Transcripts/Inception%20Radio%20(Mike%20Lucas)/" TargetMode="External"/><Relationship Id="rId705" Type="http://schemas.openxmlformats.org/officeDocument/2006/relationships/hyperlink" Target="https://youtu.be/AgK_Sr4Y3ts" TargetMode="External"/><Relationship Id="rId1128" Type="http://schemas.openxmlformats.org/officeDocument/2006/relationships/hyperlink" Target="https://files.afu.se/Downloads/Transcripts/Inception%20Radio%20(Mike%20Lucas)/" TargetMode="External"/><Relationship Id="rId1335" Type="http://schemas.openxmlformats.org/officeDocument/2006/relationships/hyperlink" Target="https://youtu.be/-cxP1dlpLAM" TargetMode="External"/><Relationship Id="rId137" Type="http://schemas.openxmlformats.org/officeDocument/2006/relationships/hyperlink" Target="https://youtu.be/lBDoFJVjUU8" TargetMode="External"/><Relationship Id="rId344" Type="http://schemas.openxmlformats.org/officeDocument/2006/relationships/hyperlink" Target="https://files.afu.se/Downloads/Transcripts/Inception%20Radio%20(Mike%20Lucas)/" TargetMode="External"/><Relationship Id="rId691" Type="http://schemas.openxmlformats.org/officeDocument/2006/relationships/hyperlink" Target="https://youtu.be/8cxIXx64ehM" TargetMode="External"/><Relationship Id="rId789" Type="http://schemas.openxmlformats.org/officeDocument/2006/relationships/hyperlink" Target="https://youtu.be/ljFeWcGgwOw" TargetMode="External"/><Relationship Id="rId912" Type="http://schemas.openxmlformats.org/officeDocument/2006/relationships/hyperlink" Target="https://files.afu.se/Downloads/Transcripts/Inception%20Radio%20(Mike%20Lucas)/" TargetMode="External"/><Relationship Id="rId996" Type="http://schemas.openxmlformats.org/officeDocument/2006/relationships/hyperlink" Target="https://files.afu.se/Downloads/Transcripts/Inception%20Radio%20(Mike%20Lucas)/" TargetMode="External"/><Relationship Id="rId41" Type="http://schemas.openxmlformats.org/officeDocument/2006/relationships/hyperlink" Target="https://youtu.be/wTzgZ-KdZOs" TargetMode="External"/><Relationship Id="rId551" Type="http://schemas.openxmlformats.org/officeDocument/2006/relationships/hyperlink" Target="https://youtu.be/IvfqFh5N6eA" TargetMode="External"/><Relationship Id="rId649" Type="http://schemas.openxmlformats.org/officeDocument/2006/relationships/hyperlink" Target="https://youtu.be/8Qy6YH7VI-Y" TargetMode="External"/><Relationship Id="rId856" Type="http://schemas.openxmlformats.org/officeDocument/2006/relationships/hyperlink" Target="https://files.afu.se/Downloads/Transcripts/Inception%20Radio%20(Mike%20Lucas)/" TargetMode="External"/><Relationship Id="rId1181" Type="http://schemas.openxmlformats.org/officeDocument/2006/relationships/hyperlink" Target="https://youtu.be/CiPWwzMXPI4" TargetMode="External"/><Relationship Id="rId1279" Type="http://schemas.openxmlformats.org/officeDocument/2006/relationships/hyperlink" Target="https://youtu.be/kGh-mh6A4qY" TargetMode="External"/><Relationship Id="rId1402" Type="http://schemas.openxmlformats.org/officeDocument/2006/relationships/hyperlink" Target="https://files.afu.se/Downloads/Transcripts/Inception%20Radio%20(Mike%20Lucas)/" TargetMode="External"/><Relationship Id="rId190" Type="http://schemas.openxmlformats.org/officeDocument/2006/relationships/hyperlink" Target="https://files.afu.se/Downloads/Transcripts/Inception%20Radio%20(Mike%20Lucas)/" TargetMode="External"/><Relationship Id="rId204" Type="http://schemas.openxmlformats.org/officeDocument/2006/relationships/hyperlink" Target="https://files.afu.se/Downloads/Transcripts/Inception%20Radio%20(Mike%20Lucas)/" TargetMode="External"/><Relationship Id="rId288" Type="http://schemas.openxmlformats.org/officeDocument/2006/relationships/hyperlink" Target="https://files.afu.se/Downloads/Transcripts/Inception%20Radio%20(Mike%20Lucas)/" TargetMode="External"/><Relationship Id="rId411" Type="http://schemas.openxmlformats.org/officeDocument/2006/relationships/hyperlink" Target="https://youtu.be/n8lrZvYd8OE" TargetMode="External"/><Relationship Id="rId509" Type="http://schemas.openxmlformats.org/officeDocument/2006/relationships/hyperlink" Target="https://youtu.be/oN_3Zbcu58c" TargetMode="External"/><Relationship Id="rId1041" Type="http://schemas.openxmlformats.org/officeDocument/2006/relationships/hyperlink" Target="https://youtu.be/YcK2fnNWT04" TargetMode="External"/><Relationship Id="rId1139" Type="http://schemas.openxmlformats.org/officeDocument/2006/relationships/hyperlink" Target="https://youtu.be/VGKBNCfr3Lw" TargetMode="External"/><Relationship Id="rId1346" Type="http://schemas.openxmlformats.org/officeDocument/2006/relationships/hyperlink" Target="https://files.afu.se/Downloads/Transcripts/Inception%20Radio%20(Mike%20Lucas)/" TargetMode="External"/><Relationship Id="rId495" Type="http://schemas.openxmlformats.org/officeDocument/2006/relationships/hyperlink" Target="https://youtu.be/sUGglvzTEAY" TargetMode="External"/><Relationship Id="rId716" Type="http://schemas.openxmlformats.org/officeDocument/2006/relationships/hyperlink" Target="https://files.afu.se/Downloads/Transcripts/Inception%20Radio%20(Mike%20Lucas)/" TargetMode="External"/><Relationship Id="rId923" Type="http://schemas.openxmlformats.org/officeDocument/2006/relationships/hyperlink" Target="https://youtu.be/Urt1CmQkfDc" TargetMode="External"/><Relationship Id="rId52" Type="http://schemas.openxmlformats.org/officeDocument/2006/relationships/hyperlink" Target="https://files.afu.se/Downloads/Transcripts/Inception%20Radio%20(Mike%20Lucas)/" TargetMode="External"/><Relationship Id="rId148" Type="http://schemas.openxmlformats.org/officeDocument/2006/relationships/hyperlink" Target="https://files.afu.se/Downloads/Transcripts/Inception%20Radio%20(Mike%20Lucas)/" TargetMode="External"/><Relationship Id="rId355" Type="http://schemas.openxmlformats.org/officeDocument/2006/relationships/hyperlink" Target="https://youtu.be/ygyiYGvY9_w" TargetMode="External"/><Relationship Id="rId562" Type="http://schemas.openxmlformats.org/officeDocument/2006/relationships/hyperlink" Target="https://files.afu.se/Downloads/Transcripts/Inception%20Radio%20(Mike%20Lucas)/" TargetMode="External"/><Relationship Id="rId1192" Type="http://schemas.openxmlformats.org/officeDocument/2006/relationships/hyperlink" Target="https://files.afu.se/Downloads/Transcripts/Inception%20Radio%20(Mike%20Lucas)/" TargetMode="External"/><Relationship Id="rId1206" Type="http://schemas.openxmlformats.org/officeDocument/2006/relationships/hyperlink" Target="https://files.afu.se/Downloads/Transcripts/Inception%20Radio%20(Mike%20Lucas)/" TargetMode="External"/><Relationship Id="rId1413" Type="http://schemas.openxmlformats.org/officeDocument/2006/relationships/hyperlink" Target="https://youtu.be/TUZHGoQI3LY" TargetMode="External"/><Relationship Id="rId215" Type="http://schemas.openxmlformats.org/officeDocument/2006/relationships/hyperlink" Target="https://youtu.be/XPtwEmD6JfM" TargetMode="External"/><Relationship Id="rId422" Type="http://schemas.openxmlformats.org/officeDocument/2006/relationships/hyperlink" Target="https://files.afu.se/Downloads/Transcripts/Inception%20Radio%20(Mike%20Lucas)/" TargetMode="External"/><Relationship Id="rId867" Type="http://schemas.openxmlformats.org/officeDocument/2006/relationships/hyperlink" Target="https://youtu.be/vrnAPA7gta8" TargetMode="External"/><Relationship Id="rId1052" Type="http://schemas.openxmlformats.org/officeDocument/2006/relationships/hyperlink" Target="https://files.afu.se/Downloads/Transcripts/Inception%20Radio%20(Mike%20Lucas)/" TargetMode="External"/><Relationship Id="rId299" Type="http://schemas.openxmlformats.org/officeDocument/2006/relationships/hyperlink" Target="https://youtu.be/OuAmbSrcLVI" TargetMode="External"/><Relationship Id="rId727" Type="http://schemas.openxmlformats.org/officeDocument/2006/relationships/hyperlink" Target="https://youtu.be/cju8blzML6w" TargetMode="External"/><Relationship Id="rId934" Type="http://schemas.openxmlformats.org/officeDocument/2006/relationships/hyperlink" Target="https://files.afu.se/Downloads/Transcripts/Inception%20Radio%20(Mike%20Lucas)/" TargetMode="External"/><Relationship Id="rId1357" Type="http://schemas.openxmlformats.org/officeDocument/2006/relationships/hyperlink" Target="https://youtu.be/kX-rclu9xF0" TargetMode="External"/><Relationship Id="rId63" Type="http://schemas.openxmlformats.org/officeDocument/2006/relationships/hyperlink" Target="https://youtu.be/eNQop3hIwSE" TargetMode="External"/><Relationship Id="rId159" Type="http://schemas.openxmlformats.org/officeDocument/2006/relationships/hyperlink" Target="https://youtu.be/Obq-nb9QbMo" TargetMode="External"/><Relationship Id="rId366" Type="http://schemas.openxmlformats.org/officeDocument/2006/relationships/hyperlink" Target="https://files.afu.se/Downloads/Transcripts/Inception%20Radio%20(Mike%20Lucas)/" TargetMode="External"/><Relationship Id="rId573" Type="http://schemas.openxmlformats.org/officeDocument/2006/relationships/hyperlink" Target="https://youtu.be/1w6RJ1Zf-q8" TargetMode="External"/><Relationship Id="rId780" Type="http://schemas.openxmlformats.org/officeDocument/2006/relationships/hyperlink" Target="https://files.afu.se/Downloads/Transcripts/Inception%20Radio%20(Mike%20Lucas)/" TargetMode="External"/><Relationship Id="rId1217" Type="http://schemas.openxmlformats.org/officeDocument/2006/relationships/hyperlink" Target="https://youtu.be/dDaOBuaysnY" TargetMode="External"/><Relationship Id="rId1424" Type="http://schemas.openxmlformats.org/officeDocument/2006/relationships/hyperlink" Target="https://files.afu.se/Downloads/Transcripts/Inception%20Radio%20(Mike%20Lucas)/" TargetMode="External"/><Relationship Id="rId226" Type="http://schemas.openxmlformats.org/officeDocument/2006/relationships/hyperlink" Target="https://files.afu.se/Downloads/Transcripts/Inception%20Radio%20(Mike%20Lucas)/" TargetMode="External"/><Relationship Id="rId433" Type="http://schemas.openxmlformats.org/officeDocument/2006/relationships/hyperlink" Target="https://youtu.be/hQ4YK2Yrzfo" TargetMode="External"/><Relationship Id="rId878" Type="http://schemas.openxmlformats.org/officeDocument/2006/relationships/hyperlink" Target="https://files.afu.se/Downloads/Transcripts/Inception%20Radio%20(Mike%20Lucas)/" TargetMode="External"/><Relationship Id="rId1063" Type="http://schemas.openxmlformats.org/officeDocument/2006/relationships/hyperlink" Target="https://youtu.be/gAFgPo6qD4U" TargetMode="External"/><Relationship Id="rId1270" Type="http://schemas.openxmlformats.org/officeDocument/2006/relationships/hyperlink" Target="https://files.afu.se/Downloads/Transcripts/Inception%20Radio%20(Mike%20Lucas)/" TargetMode="External"/><Relationship Id="rId640" Type="http://schemas.openxmlformats.org/officeDocument/2006/relationships/hyperlink" Target="https://files.afu.se/Downloads/Transcripts/Inception%20Radio%20(Mike%20Lucas)/" TargetMode="External"/><Relationship Id="rId738" Type="http://schemas.openxmlformats.org/officeDocument/2006/relationships/hyperlink" Target="https://files.afu.se/Downloads/Transcripts/Inception%20Radio%20(Mike%20Lucas)/" TargetMode="External"/><Relationship Id="rId945" Type="http://schemas.openxmlformats.org/officeDocument/2006/relationships/hyperlink" Target="https://youtu.be/4jcm2THQt6g" TargetMode="External"/><Relationship Id="rId1368" Type="http://schemas.openxmlformats.org/officeDocument/2006/relationships/hyperlink" Target="https://files.afu.se/Downloads/Transcripts/Inception%20Radio%20(Mike%20Lucas)/" TargetMode="External"/><Relationship Id="rId74" Type="http://schemas.openxmlformats.org/officeDocument/2006/relationships/hyperlink" Target="https://files.afu.se/Downloads/Transcripts/Inception%20Radio%20(Mike%20Lucas)/" TargetMode="External"/><Relationship Id="rId377" Type="http://schemas.openxmlformats.org/officeDocument/2006/relationships/hyperlink" Target="https://youtu.be/E9diSO-yqpE" TargetMode="External"/><Relationship Id="rId500" Type="http://schemas.openxmlformats.org/officeDocument/2006/relationships/hyperlink" Target="https://files.afu.se/Downloads/Transcripts/Inception%20Radio%20(Mike%20Lucas)/" TargetMode="External"/><Relationship Id="rId584" Type="http://schemas.openxmlformats.org/officeDocument/2006/relationships/hyperlink" Target="https://files.afu.se/Downloads/Transcripts/Inception%20Radio%20(Mike%20Lucas)/" TargetMode="External"/><Relationship Id="rId805" Type="http://schemas.openxmlformats.org/officeDocument/2006/relationships/hyperlink" Target="https://youtu.be/Xwk96PJpGB0" TargetMode="External"/><Relationship Id="rId1130" Type="http://schemas.openxmlformats.org/officeDocument/2006/relationships/hyperlink" Target="https://files.afu.se/Downloads/Transcripts/Inception%20Radio%20(Mike%20Lucas)/" TargetMode="External"/><Relationship Id="rId1228" Type="http://schemas.openxmlformats.org/officeDocument/2006/relationships/hyperlink" Target="https://files.afu.se/Downloads/Transcripts/Inception%20Radio%20(Mike%20Lucas)/" TargetMode="External"/><Relationship Id="rId1435" Type="http://schemas.openxmlformats.org/officeDocument/2006/relationships/hyperlink" Target="https://youtu.be/G8PKNYLfbLM" TargetMode="External"/><Relationship Id="rId5" Type="http://schemas.openxmlformats.org/officeDocument/2006/relationships/hyperlink" Target="https://youtu.be/mGpwTJIsaPk" TargetMode="External"/><Relationship Id="rId237" Type="http://schemas.openxmlformats.org/officeDocument/2006/relationships/hyperlink" Target="https://youtu.be/zkYWs5cPQEU" TargetMode="External"/><Relationship Id="rId791" Type="http://schemas.openxmlformats.org/officeDocument/2006/relationships/hyperlink" Target="https://youtu.be/aIZ_n2Ht678" TargetMode="External"/><Relationship Id="rId889" Type="http://schemas.openxmlformats.org/officeDocument/2006/relationships/hyperlink" Target="https://youtu.be/e0hhswwxnBw" TargetMode="External"/><Relationship Id="rId1074" Type="http://schemas.openxmlformats.org/officeDocument/2006/relationships/hyperlink" Target="https://files.afu.se/Downloads/Transcripts/Inception%20Radio%20(Mike%20Lucas)/" TargetMode="External"/><Relationship Id="rId444" Type="http://schemas.openxmlformats.org/officeDocument/2006/relationships/hyperlink" Target="https://files.afu.se/Downloads/Transcripts/Inception%20Radio%20(Mike%20Lucas)/" TargetMode="External"/><Relationship Id="rId651" Type="http://schemas.openxmlformats.org/officeDocument/2006/relationships/hyperlink" Target="https://youtu.be/h49hAYVFrg4" TargetMode="External"/><Relationship Id="rId749" Type="http://schemas.openxmlformats.org/officeDocument/2006/relationships/hyperlink" Target="https://youtu.be/1C9jfUJEGBA" TargetMode="External"/><Relationship Id="rId1281" Type="http://schemas.openxmlformats.org/officeDocument/2006/relationships/hyperlink" Target="https://youtu.be/3eETi4UpnOo" TargetMode="External"/><Relationship Id="rId1379" Type="http://schemas.openxmlformats.org/officeDocument/2006/relationships/hyperlink" Target="https://youtu.be/nz-fKMz7trI" TargetMode="External"/><Relationship Id="rId290" Type="http://schemas.openxmlformats.org/officeDocument/2006/relationships/hyperlink" Target="https://files.afu.se/Downloads/Transcripts/Inception%20Radio%20(Mike%20Lucas)/" TargetMode="External"/><Relationship Id="rId304" Type="http://schemas.openxmlformats.org/officeDocument/2006/relationships/hyperlink" Target="https://files.afu.se/Downloads/Transcripts/Inception%20Radio%20(Mike%20Lucas)/" TargetMode="External"/><Relationship Id="rId388" Type="http://schemas.openxmlformats.org/officeDocument/2006/relationships/hyperlink" Target="https://files.afu.se/Downloads/Transcripts/Inception%20Radio%20(Mike%20Lucas)/" TargetMode="External"/><Relationship Id="rId511" Type="http://schemas.openxmlformats.org/officeDocument/2006/relationships/hyperlink" Target="https://youtu.be/AHg5EaIA3bo" TargetMode="External"/><Relationship Id="rId609" Type="http://schemas.openxmlformats.org/officeDocument/2006/relationships/hyperlink" Target="https://youtu.be/gnZynVlKMrQ" TargetMode="External"/><Relationship Id="rId956" Type="http://schemas.openxmlformats.org/officeDocument/2006/relationships/hyperlink" Target="https://files.afu.se/Downloads/Transcripts/Inception%20Radio%20(Mike%20Lucas)/" TargetMode="External"/><Relationship Id="rId1141" Type="http://schemas.openxmlformats.org/officeDocument/2006/relationships/hyperlink" Target="https://youtu.be/hjPg-sJxXvw" TargetMode="External"/><Relationship Id="rId1239" Type="http://schemas.openxmlformats.org/officeDocument/2006/relationships/hyperlink" Target="https://youtu.be/gCJXOQ4b8nw" TargetMode="External"/><Relationship Id="rId85" Type="http://schemas.openxmlformats.org/officeDocument/2006/relationships/hyperlink" Target="https://youtu.be/xSeHwwwLbzU" TargetMode="External"/><Relationship Id="rId150" Type="http://schemas.openxmlformats.org/officeDocument/2006/relationships/hyperlink" Target="https://files.afu.se/Downloads/Transcripts/Inception%20Radio%20(Mike%20Lucas)/" TargetMode="External"/><Relationship Id="rId595" Type="http://schemas.openxmlformats.org/officeDocument/2006/relationships/hyperlink" Target="https://youtu.be/P_oJmGgKhGY" TargetMode="External"/><Relationship Id="rId816" Type="http://schemas.openxmlformats.org/officeDocument/2006/relationships/hyperlink" Target="https://files.afu.se/Downloads/Transcripts/Inception%20Radio%20(Mike%20Lucas)/" TargetMode="External"/><Relationship Id="rId1001" Type="http://schemas.openxmlformats.org/officeDocument/2006/relationships/hyperlink" Target="https://youtu.be/hi-uRo5CWOQ" TargetMode="External"/><Relationship Id="rId248" Type="http://schemas.openxmlformats.org/officeDocument/2006/relationships/hyperlink" Target="https://files.afu.se/Downloads/Transcripts/Inception%20Radio%20(Mike%20Lucas)/" TargetMode="External"/><Relationship Id="rId455" Type="http://schemas.openxmlformats.org/officeDocument/2006/relationships/hyperlink" Target="https://youtu.be/QIX_M-LTfE8" TargetMode="External"/><Relationship Id="rId662" Type="http://schemas.openxmlformats.org/officeDocument/2006/relationships/hyperlink" Target="https://files.afu.se/Downloads/Transcripts/Inception%20Radio%20(Mike%20Lucas)/" TargetMode="External"/><Relationship Id="rId1085" Type="http://schemas.openxmlformats.org/officeDocument/2006/relationships/hyperlink" Target="https://youtu.be/ZAAshEAJ9Ns" TargetMode="External"/><Relationship Id="rId1292" Type="http://schemas.openxmlformats.org/officeDocument/2006/relationships/hyperlink" Target="https://files.afu.se/Downloads/Transcripts/Inception%20Radio%20(Mike%20Lucas)/" TargetMode="External"/><Relationship Id="rId1306" Type="http://schemas.openxmlformats.org/officeDocument/2006/relationships/hyperlink" Target="https://files.afu.se/Downloads/Transcripts/Inception%20Radio%20(Mike%20Lucas)/" TargetMode="External"/><Relationship Id="rId12" Type="http://schemas.openxmlformats.org/officeDocument/2006/relationships/hyperlink" Target="https://files.afu.se/Downloads/Transcripts/Inception%20Radio%20(Mike%20Lucas)/" TargetMode="External"/><Relationship Id="rId108" Type="http://schemas.openxmlformats.org/officeDocument/2006/relationships/hyperlink" Target="https://files.afu.se/Downloads/Transcripts/Inception%20Radio%20(Mike%20Lucas)/" TargetMode="External"/><Relationship Id="rId315" Type="http://schemas.openxmlformats.org/officeDocument/2006/relationships/hyperlink" Target="https://youtu.be/JNgGuECNLyw" TargetMode="External"/><Relationship Id="rId522" Type="http://schemas.openxmlformats.org/officeDocument/2006/relationships/hyperlink" Target="https://files.afu.se/Downloads/Transcripts/Inception%20Radio%20(Mike%20Lucas)/" TargetMode="External"/><Relationship Id="rId967" Type="http://schemas.openxmlformats.org/officeDocument/2006/relationships/hyperlink" Target="https://youtu.be/dc0HuSzVf9I" TargetMode="External"/><Relationship Id="rId1152" Type="http://schemas.openxmlformats.org/officeDocument/2006/relationships/hyperlink" Target="https://files.afu.se/Downloads/Transcripts/Inception%20Radio%20(Mike%20Lucas)/" TargetMode="External"/><Relationship Id="rId96" Type="http://schemas.openxmlformats.org/officeDocument/2006/relationships/hyperlink" Target="https://files.afu.se/Downloads/Transcripts/Inception%20Radio%20(Mike%20Lucas)/" TargetMode="External"/><Relationship Id="rId161" Type="http://schemas.openxmlformats.org/officeDocument/2006/relationships/hyperlink" Target="https://youtu.be/c9SdCCSX3WQ" TargetMode="External"/><Relationship Id="rId399" Type="http://schemas.openxmlformats.org/officeDocument/2006/relationships/hyperlink" Target="https://youtu.be/sJAkbXpHpoc" TargetMode="External"/><Relationship Id="rId827" Type="http://schemas.openxmlformats.org/officeDocument/2006/relationships/hyperlink" Target="https://youtu.be/zLg4Br7j36Q" TargetMode="External"/><Relationship Id="rId1012" Type="http://schemas.openxmlformats.org/officeDocument/2006/relationships/hyperlink" Target="https://files.afu.se/Downloads/Transcripts/Inception%20Radio%20(Mike%20Lucas)/" TargetMode="External"/><Relationship Id="rId259" Type="http://schemas.openxmlformats.org/officeDocument/2006/relationships/hyperlink" Target="https://youtu.be/eJlLiAHjnJE" TargetMode="External"/><Relationship Id="rId466" Type="http://schemas.openxmlformats.org/officeDocument/2006/relationships/hyperlink" Target="https://files.afu.se/Downloads/Transcripts/Inception%20Radio%20(Mike%20Lucas)/" TargetMode="External"/><Relationship Id="rId673" Type="http://schemas.openxmlformats.org/officeDocument/2006/relationships/hyperlink" Target="https://youtu.be/LTJ0drIQUYQ" TargetMode="External"/><Relationship Id="rId880" Type="http://schemas.openxmlformats.org/officeDocument/2006/relationships/hyperlink" Target="https://files.afu.se/Downloads/Transcripts/Inception%20Radio%20(Mike%20Lucas)/" TargetMode="External"/><Relationship Id="rId1096" Type="http://schemas.openxmlformats.org/officeDocument/2006/relationships/hyperlink" Target="https://files.afu.se/Downloads/Transcripts/Inception%20Radio%20(Mike%20Lucas)/" TargetMode="External"/><Relationship Id="rId1317" Type="http://schemas.openxmlformats.org/officeDocument/2006/relationships/hyperlink" Target="https://youtu.be/J24taeZFZ1Y" TargetMode="External"/><Relationship Id="rId23" Type="http://schemas.openxmlformats.org/officeDocument/2006/relationships/hyperlink" Target="https://youtu.be/GcHvNWRFjMM" TargetMode="External"/><Relationship Id="rId119" Type="http://schemas.openxmlformats.org/officeDocument/2006/relationships/hyperlink" Target="https://youtu.be/OJI3rk7GmTU" TargetMode="External"/><Relationship Id="rId326" Type="http://schemas.openxmlformats.org/officeDocument/2006/relationships/hyperlink" Target="https://files.afu.se/Downloads/Transcripts/Inception%20Radio%20(Mike%20Lucas)/" TargetMode="External"/><Relationship Id="rId533" Type="http://schemas.openxmlformats.org/officeDocument/2006/relationships/hyperlink" Target="https://youtu.be/DAbR6fIKVRE" TargetMode="External"/><Relationship Id="rId978" Type="http://schemas.openxmlformats.org/officeDocument/2006/relationships/hyperlink" Target="https://files.afu.se/Downloads/Transcripts/Inception%20Radio%20(Mike%20Lucas)/" TargetMode="External"/><Relationship Id="rId1163" Type="http://schemas.openxmlformats.org/officeDocument/2006/relationships/hyperlink" Target="https://youtu.be/KQOAhcn0xB8" TargetMode="External"/><Relationship Id="rId1370" Type="http://schemas.openxmlformats.org/officeDocument/2006/relationships/hyperlink" Target="https://files.afu.se/Downloads/Transcripts/Inception%20Radio%20(Mike%20Lucas)/" TargetMode="External"/><Relationship Id="rId740" Type="http://schemas.openxmlformats.org/officeDocument/2006/relationships/hyperlink" Target="https://files.afu.se/Downloads/Transcripts/Inception%20Radio%20(Mike%20Lucas)/" TargetMode="External"/><Relationship Id="rId838" Type="http://schemas.openxmlformats.org/officeDocument/2006/relationships/hyperlink" Target="https://files.afu.se/Downloads/Transcripts/Inception%20Radio%20(Mike%20Lucas)/" TargetMode="External"/><Relationship Id="rId1023" Type="http://schemas.openxmlformats.org/officeDocument/2006/relationships/hyperlink" Target="https://youtu.be/PLBOWOAr_QA" TargetMode="External"/><Relationship Id="rId172" Type="http://schemas.openxmlformats.org/officeDocument/2006/relationships/hyperlink" Target="https://files.afu.se/Downloads/Transcripts/Inception%20Radio%20(Mike%20Lucas)/" TargetMode="External"/><Relationship Id="rId477" Type="http://schemas.openxmlformats.org/officeDocument/2006/relationships/hyperlink" Target="https://youtu.be/szE9kuKm1Z0" TargetMode="External"/><Relationship Id="rId600" Type="http://schemas.openxmlformats.org/officeDocument/2006/relationships/hyperlink" Target="https://files.afu.se/Downloads/Transcripts/Inception%20Radio%20(Mike%20Lucas)/" TargetMode="External"/><Relationship Id="rId684" Type="http://schemas.openxmlformats.org/officeDocument/2006/relationships/hyperlink" Target="https://files.afu.se/Downloads/Transcripts/Inception%20Radio%20(Mike%20Lucas)/" TargetMode="External"/><Relationship Id="rId1230" Type="http://schemas.openxmlformats.org/officeDocument/2006/relationships/hyperlink" Target="https://files.afu.se/Downloads/Transcripts/Inception%20Radio%20(Mike%20Lucas)/" TargetMode="External"/><Relationship Id="rId1328" Type="http://schemas.openxmlformats.org/officeDocument/2006/relationships/hyperlink" Target="https://files.afu.se/Downloads/Transcripts/Inception%20Radio%20(Mike%20Lucas)/" TargetMode="External"/><Relationship Id="rId337" Type="http://schemas.openxmlformats.org/officeDocument/2006/relationships/hyperlink" Target="https://youtu.be/l35J_5VSPhM" TargetMode="External"/><Relationship Id="rId891" Type="http://schemas.openxmlformats.org/officeDocument/2006/relationships/hyperlink" Target="https://youtu.be/3KZf7Q5-ohE" TargetMode="External"/><Relationship Id="rId905" Type="http://schemas.openxmlformats.org/officeDocument/2006/relationships/hyperlink" Target="https://youtu.be/NemTrxaez4w" TargetMode="External"/><Relationship Id="rId989" Type="http://schemas.openxmlformats.org/officeDocument/2006/relationships/hyperlink" Target="https://youtu.be/GfnIM_vj85Q" TargetMode="External"/><Relationship Id="rId34" Type="http://schemas.openxmlformats.org/officeDocument/2006/relationships/hyperlink" Target="https://files.afu.se/Downloads/Transcripts/Inception%20Radio%20(Mike%20Lucas)/" TargetMode="External"/><Relationship Id="rId544" Type="http://schemas.openxmlformats.org/officeDocument/2006/relationships/hyperlink" Target="https://files.afu.se/Downloads/Transcripts/Inception%20Radio%20(Mike%20Lucas)/" TargetMode="External"/><Relationship Id="rId751" Type="http://schemas.openxmlformats.org/officeDocument/2006/relationships/hyperlink" Target="https://youtu.be/fEgy-v1Vb5w" TargetMode="External"/><Relationship Id="rId849" Type="http://schemas.openxmlformats.org/officeDocument/2006/relationships/hyperlink" Target="https://youtu.be/mH9NINej9-U" TargetMode="External"/><Relationship Id="rId1174" Type="http://schemas.openxmlformats.org/officeDocument/2006/relationships/hyperlink" Target="https://files.afu.se/Downloads/Transcripts/Inception%20Radio%20(Mike%20Lucas)/" TargetMode="External"/><Relationship Id="rId1381" Type="http://schemas.openxmlformats.org/officeDocument/2006/relationships/hyperlink" Target="https://youtu.be/TvCzdlOZ6Ks" TargetMode="External"/><Relationship Id="rId183" Type="http://schemas.openxmlformats.org/officeDocument/2006/relationships/hyperlink" Target="https://youtu.be/EYyubGbTnkQ" TargetMode="External"/><Relationship Id="rId390" Type="http://schemas.openxmlformats.org/officeDocument/2006/relationships/hyperlink" Target="https://files.afu.se/Downloads/Transcripts/Inception%20Radio%20(Mike%20Lucas)/" TargetMode="External"/><Relationship Id="rId404" Type="http://schemas.openxmlformats.org/officeDocument/2006/relationships/hyperlink" Target="https://files.afu.se/Downloads/Transcripts/Inception%20Radio%20(Mike%20Lucas)/" TargetMode="External"/><Relationship Id="rId611" Type="http://schemas.openxmlformats.org/officeDocument/2006/relationships/hyperlink" Target="https://youtu.be/tHX5qQOrPYk" TargetMode="External"/><Relationship Id="rId1034" Type="http://schemas.openxmlformats.org/officeDocument/2006/relationships/hyperlink" Target="https://files.afu.se/Downloads/Transcripts/Inception%20Radio%20(Mike%20Lucas)/" TargetMode="External"/><Relationship Id="rId1241" Type="http://schemas.openxmlformats.org/officeDocument/2006/relationships/hyperlink" Target="https://youtu.be/L5x-QujVfP8" TargetMode="External"/><Relationship Id="rId1339" Type="http://schemas.openxmlformats.org/officeDocument/2006/relationships/hyperlink" Target="https://youtu.be/qD-lB7uC7HA" TargetMode="External"/><Relationship Id="rId250" Type="http://schemas.openxmlformats.org/officeDocument/2006/relationships/hyperlink" Target="https://files.afu.se/Downloads/Transcripts/Inception%20Radio%20(Mike%20Lucas)/" TargetMode="External"/><Relationship Id="rId488" Type="http://schemas.openxmlformats.org/officeDocument/2006/relationships/hyperlink" Target="https://files.afu.se/Downloads/Transcripts/Inception%20Radio%20(Mike%20Lucas)/" TargetMode="External"/><Relationship Id="rId695" Type="http://schemas.openxmlformats.org/officeDocument/2006/relationships/hyperlink" Target="https://youtu.be/zPaCpmTMsA4" TargetMode="External"/><Relationship Id="rId709" Type="http://schemas.openxmlformats.org/officeDocument/2006/relationships/hyperlink" Target="https://youtu.be/rFlyMUgdRgk" TargetMode="External"/><Relationship Id="rId916" Type="http://schemas.openxmlformats.org/officeDocument/2006/relationships/hyperlink" Target="https://files.afu.se/Downloads/Transcripts/Inception%20Radio%20(Mike%20Lucas)/" TargetMode="External"/><Relationship Id="rId1101" Type="http://schemas.openxmlformats.org/officeDocument/2006/relationships/hyperlink" Target="https://youtu.be/1prmJ8_8M5E" TargetMode="External"/><Relationship Id="rId45" Type="http://schemas.openxmlformats.org/officeDocument/2006/relationships/hyperlink" Target="https://youtu.be/0GBRiQTeiYg" TargetMode="External"/><Relationship Id="rId110" Type="http://schemas.openxmlformats.org/officeDocument/2006/relationships/hyperlink" Target="https://files.afu.se/Downloads/Transcripts/Inception%20Radio%20(Mike%20Lucas)/" TargetMode="External"/><Relationship Id="rId348" Type="http://schemas.openxmlformats.org/officeDocument/2006/relationships/hyperlink" Target="https://files.afu.se/Downloads/Transcripts/Inception%20Radio%20(Mike%20Lucas)/" TargetMode="External"/><Relationship Id="rId555" Type="http://schemas.openxmlformats.org/officeDocument/2006/relationships/hyperlink" Target="https://youtu.be/gbduPg2MhtY" TargetMode="External"/><Relationship Id="rId762" Type="http://schemas.openxmlformats.org/officeDocument/2006/relationships/hyperlink" Target="https://files.afu.se/Downloads/Transcripts/Inception%20Radio%20(Mike%20Lucas)/" TargetMode="External"/><Relationship Id="rId1185" Type="http://schemas.openxmlformats.org/officeDocument/2006/relationships/hyperlink" Target="https://youtu.be/NhOUxMrhPxA" TargetMode="External"/><Relationship Id="rId1392" Type="http://schemas.openxmlformats.org/officeDocument/2006/relationships/hyperlink" Target="https://files.afu.se/Downloads/Transcripts/Inception%20Radio%20(Mike%20Lucas)/" TargetMode="External"/><Relationship Id="rId1406" Type="http://schemas.openxmlformats.org/officeDocument/2006/relationships/hyperlink" Target="https://files.afu.se/Downloads/Transcripts/Inception%20Radio%20(Mike%20Lucas)/" TargetMode="External"/><Relationship Id="rId194" Type="http://schemas.openxmlformats.org/officeDocument/2006/relationships/hyperlink" Target="https://files.afu.se/Downloads/Transcripts/Inception%20Radio%20(Mike%20Lucas)/" TargetMode="External"/><Relationship Id="rId208" Type="http://schemas.openxmlformats.org/officeDocument/2006/relationships/hyperlink" Target="https://files.afu.se/Downloads/Transcripts/Inception%20Radio%20(Mike%20Lucas)/" TargetMode="External"/><Relationship Id="rId415" Type="http://schemas.openxmlformats.org/officeDocument/2006/relationships/hyperlink" Target="https://youtu.be/AOE8dktejus" TargetMode="External"/><Relationship Id="rId622" Type="http://schemas.openxmlformats.org/officeDocument/2006/relationships/hyperlink" Target="https://files.afu.se/Downloads/Transcripts/Inception%20Radio%20(Mike%20Lucas)/" TargetMode="External"/><Relationship Id="rId1045" Type="http://schemas.openxmlformats.org/officeDocument/2006/relationships/hyperlink" Target="https://youtu.be/iCrcMYfwORY" TargetMode="External"/><Relationship Id="rId1252" Type="http://schemas.openxmlformats.org/officeDocument/2006/relationships/hyperlink" Target="https://files.afu.se/Downloads/Transcripts/Inception%20Radio%20(Mike%20Lucas)/" TargetMode="External"/><Relationship Id="rId261" Type="http://schemas.openxmlformats.org/officeDocument/2006/relationships/hyperlink" Target="https://youtu.be/H5Jg2nLipHo" TargetMode="External"/><Relationship Id="rId499" Type="http://schemas.openxmlformats.org/officeDocument/2006/relationships/hyperlink" Target="https://youtu.be/Md44jESR5DY" TargetMode="External"/><Relationship Id="rId927" Type="http://schemas.openxmlformats.org/officeDocument/2006/relationships/hyperlink" Target="https://youtu.be/PteL2Fp3stU" TargetMode="External"/><Relationship Id="rId1112" Type="http://schemas.openxmlformats.org/officeDocument/2006/relationships/hyperlink" Target="https://files.afu.se/Downloads/Transcripts/Inception%20Radio%20(Mike%20Lucas)/" TargetMode="External"/><Relationship Id="rId56" Type="http://schemas.openxmlformats.org/officeDocument/2006/relationships/hyperlink" Target="https://files.afu.se/Downloads/Transcripts/Inception%20Radio%20(Mike%20Lucas)/" TargetMode="External"/><Relationship Id="rId359" Type="http://schemas.openxmlformats.org/officeDocument/2006/relationships/hyperlink" Target="https://youtu.be/poQd9yIrWBo" TargetMode="External"/><Relationship Id="rId566" Type="http://schemas.openxmlformats.org/officeDocument/2006/relationships/hyperlink" Target="https://files.afu.se/Downloads/Transcripts/Inception%20Radio%20(Mike%20Lucas)/" TargetMode="External"/><Relationship Id="rId773" Type="http://schemas.openxmlformats.org/officeDocument/2006/relationships/hyperlink" Target="https://youtu.be/gDC43tDaKmo" TargetMode="External"/><Relationship Id="rId1196" Type="http://schemas.openxmlformats.org/officeDocument/2006/relationships/hyperlink" Target="https://files.afu.se/Downloads/Transcripts/Inception%20Radio%20(Mike%20Lucas)/" TargetMode="External"/><Relationship Id="rId1417" Type="http://schemas.openxmlformats.org/officeDocument/2006/relationships/hyperlink" Target="https://youtu.be/lh6yBR1ZGLA" TargetMode="External"/><Relationship Id="rId121" Type="http://schemas.openxmlformats.org/officeDocument/2006/relationships/hyperlink" Target="https://youtu.be/QVKR9don4hk" TargetMode="External"/><Relationship Id="rId219" Type="http://schemas.openxmlformats.org/officeDocument/2006/relationships/hyperlink" Target="https://youtu.be/MtTPvbsa71w" TargetMode="External"/><Relationship Id="rId426" Type="http://schemas.openxmlformats.org/officeDocument/2006/relationships/hyperlink" Target="https://files.afu.se/Downloads/Transcripts/Inception%20Radio%20(Mike%20Lucas)/" TargetMode="External"/><Relationship Id="rId633" Type="http://schemas.openxmlformats.org/officeDocument/2006/relationships/hyperlink" Target="https://youtu.be/hnAqjEzJjrg" TargetMode="External"/><Relationship Id="rId980" Type="http://schemas.openxmlformats.org/officeDocument/2006/relationships/hyperlink" Target="https://files.afu.se/Downloads/Transcripts/Inception%20Radio%20(Mike%20Lucas)/" TargetMode="External"/><Relationship Id="rId1056" Type="http://schemas.openxmlformats.org/officeDocument/2006/relationships/hyperlink" Target="https://files.afu.se/Downloads/Transcripts/Inception%20Radio%20(Mike%20Lucas)/" TargetMode="External"/><Relationship Id="rId1263" Type="http://schemas.openxmlformats.org/officeDocument/2006/relationships/hyperlink" Target="https://youtu.be/HjOscwv4570" TargetMode="External"/><Relationship Id="rId840" Type="http://schemas.openxmlformats.org/officeDocument/2006/relationships/hyperlink" Target="https://files.afu.se/Downloads/Transcripts/Inception%20Radio%20(Mike%20Lucas)/" TargetMode="External"/><Relationship Id="rId938" Type="http://schemas.openxmlformats.org/officeDocument/2006/relationships/hyperlink" Target="https://files.afu.se/Downloads/Transcripts/Inception%20Radio%20(Mike%20Lucas)/" TargetMode="External"/><Relationship Id="rId67" Type="http://schemas.openxmlformats.org/officeDocument/2006/relationships/hyperlink" Target="https://youtu.be/iapEwyQVvB0" TargetMode="External"/><Relationship Id="rId272" Type="http://schemas.openxmlformats.org/officeDocument/2006/relationships/hyperlink" Target="https://files.afu.se/Downloads/Transcripts/Inception%20Radio%20(Mike%20Lucas)/" TargetMode="External"/><Relationship Id="rId577" Type="http://schemas.openxmlformats.org/officeDocument/2006/relationships/hyperlink" Target="https://youtu.be/CcKYFd6D80M" TargetMode="External"/><Relationship Id="rId700" Type="http://schemas.openxmlformats.org/officeDocument/2006/relationships/hyperlink" Target="https://files.afu.se/Downloads/Transcripts/Inception%20Radio%20(Mike%20Lucas)/" TargetMode="External"/><Relationship Id="rId1123" Type="http://schemas.openxmlformats.org/officeDocument/2006/relationships/hyperlink" Target="https://youtu.be/sGAlgBWsRR0" TargetMode="External"/><Relationship Id="rId1330" Type="http://schemas.openxmlformats.org/officeDocument/2006/relationships/hyperlink" Target="https://files.afu.se/Downloads/Transcripts/Inception%20Radio%20(Mike%20Lucas)/" TargetMode="External"/><Relationship Id="rId1428" Type="http://schemas.openxmlformats.org/officeDocument/2006/relationships/hyperlink" Target="https://files.afu.se/Downloads/Transcripts/Inception%20Radio%20(Mike%20Lucas)/" TargetMode="External"/><Relationship Id="rId132" Type="http://schemas.openxmlformats.org/officeDocument/2006/relationships/hyperlink" Target="https://files.afu.se/Downloads/Transcripts/Inception%20Radio%20(Mike%20Lucas)/" TargetMode="External"/><Relationship Id="rId784" Type="http://schemas.openxmlformats.org/officeDocument/2006/relationships/hyperlink" Target="https://files.afu.se/Downloads/Transcripts/Inception%20Radio%20(Mike%20Lucas)/" TargetMode="External"/><Relationship Id="rId991" Type="http://schemas.openxmlformats.org/officeDocument/2006/relationships/hyperlink" Target="https://youtu.be/HhLRiPcaDAQ" TargetMode="External"/><Relationship Id="rId1067" Type="http://schemas.openxmlformats.org/officeDocument/2006/relationships/hyperlink" Target="https://youtu.be/GTz8yLUbVuI" TargetMode="External"/><Relationship Id="rId437" Type="http://schemas.openxmlformats.org/officeDocument/2006/relationships/hyperlink" Target="https://youtu.be/U2kHPVxtnR0" TargetMode="External"/><Relationship Id="rId644" Type="http://schemas.openxmlformats.org/officeDocument/2006/relationships/hyperlink" Target="https://files.afu.se/Downloads/Transcripts/Inception%20Radio%20(Mike%20Lucas)/" TargetMode="External"/><Relationship Id="rId851" Type="http://schemas.openxmlformats.org/officeDocument/2006/relationships/hyperlink" Target="https://youtu.be/ndm-Hg8nIsU" TargetMode="External"/><Relationship Id="rId1274" Type="http://schemas.openxmlformats.org/officeDocument/2006/relationships/hyperlink" Target="https://files.afu.se/Downloads/Transcripts/Inception%20Radio%20(Mike%20Lucas)/" TargetMode="External"/><Relationship Id="rId283" Type="http://schemas.openxmlformats.org/officeDocument/2006/relationships/hyperlink" Target="https://youtu.be/dhqNDGIVLrQ" TargetMode="External"/><Relationship Id="rId490" Type="http://schemas.openxmlformats.org/officeDocument/2006/relationships/hyperlink" Target="https://files.afu.se/Downloads/Transcripts/Inception%20Radio%20(Mike%20Lucas)/" TargetMode="External"/><Relationship Id="rId504" Type="http://schemas.openxmlformats.org/officeDocument/2006/relationships/hyperlink" Target="https://files.afu.se/Downloads/Transcripts/Inception%20Radio%20(Mike%20Lucas)/" TargetMode="External"/><Relationship Id="rId711" Type="http://schemas.openxmlformats.org/officeDocument/2006/relationships/hyperlink" Target="https://youtu.be/BRDCdithvAg" TargetMode="External"/><Relationship Id="rId949" Type="http://schemas.openxmlformats.org/officeDocument/2006/relationships/hyperlink" Target="https://youtu.be/QXLr2zR3Glk" TargetMode="External"/><Relationship Id="rId1134" Type="http://schemas.openxmlformats.org/officeDocument/2006/relationships/hyperlink" Target="https://files.afu.se/Downloads/Transcripts/Inception%20Radio%20(Mike%20Lucas)/" TargetMode="External"/><Relationship Id="rId1341" Type="http://schemas.openxmlformats.org/officeDocument/2006/relationships/hyperlink" Target="https://youtu.be/BIUbeej2x0U" TargetMode="External"/><Relationship Id="rId78" Type="http://schemas.openxmlformats.org/officeDocument/2006/relationships/hyperlink" Target="https://files.afu.se/Downloads/Transcripts/Inception%20Radio%20(Mike%20Lucas)/" TargetMode="External"/><Relationship Id="rId143" Type="http://schemas.openxmlformats.org/officeDocument/2006/relationships/hyperlink" Target="https://youtu.be/jeEnOS4YuBc" TargetMode="External"/><Relationship Id="rId350" Type="http://schemas.openxmlformats.org/officeDocument/2006/relationships/hyperlink" Target="https://files.afu.se/Downloads/Transcripts/Inception%20Radio%20(Mike%20Lucas)/" TargetMode="External"/><Relationship Id="rId588" Type="http://schemas.openxmlformats.org/officeDocument/2006/relationships/hyperlink" Target="https://files.afu.se/Downloads/Transcripts/Inception%20Radio%20(Mike%20Lucas)/" TargetMode="External"/><Relationship Id="rId795" Type="http://schemas.openxmlformats.org/officeDocument/2006/relationships/hyperlink" Target="https://youtu.be/exLfGWHCfwg" TargetMode="External"/><Relationship Id="rId809" Type="http://schemas.openxmlformats.org/officeDocument/2006/relationships/hyperlink" Target="https://youtu.be/BLe6_O1E_8Y" TargetMode="External"/><Relationship Id="rId1201" Type="http://schemas.openxmlformats.org/officeDocument/2006/relationships/hyperlink" Target="https://youtu.be/1F-yiVNeXmc" TargetMode="External"/><Relationship Id="rId1439" Type="http://schemas.openxmlformats.org/officeDocument/2006/relationships/hyperlink" Target="https://youtu.be/cnJk8M5t2ow" TargetMode="External"/><Relationship Id="rId9" Type="http://schemas.openxmlformats.org/officeDocument/2006/relationships/hyperlink" Target="https://youtu.be/3IrQx6V4oFk" TargetMode="External"/><Relationship Id="rId210" Type="http://schemas.openxmlformats.org/officeDocument/2006/relationships/hyperlink" Target="https://files.afu.se/Downloads/Transcripts/Inception%20Radio%20(Mike%20Lucas)/" TargetMode="External"/><Relationship Id="rId448" Type="http://schemas.openxmlformats.org/officeDocument/2006/relationships/hyperlink" Target="https://files.afu.se/Downloads/Transcripts/Inception%20Radio%20(Mike%20Lucas)/" TargetMode="External"/><Relationship Id="rId655" Type="http://schemas.openxmlformats.org/officeDocument/2006/relationships/hyperlink" Target="https://youtu.be/UcmuAsuG4Kg" TargetMode="External"/><Relationship Id="rId862" Type="http://schemas.openxmlformats.org/officeDocument/2006/relationships/hyperlink" Target="https://files.afu.se/Downloads/Transcripts/Inception%20Radio%20(Mike%20Lucas)/" TargetMode="External"/><Relationship Id="rId1078" Type="http://schemas.openxmlformats.org/officeDocument/2006/relationships/hyperlink" Target="https://files.afu.se/Downloads/Transcripts/Inception%20Radio%20(Mike%20Lucas)/" TargetMode="External"/><Relationship Id="rId1285" Type="http://schemas.openxmlformats.org/officeDocument/2006/relationships/hyperlink" Target="https://youtu.be/KS3NY76vhUA" TargetMode="External"/><Relationship Id="rId294" Type="http://schemas.openxmlformats.org/officeDocument/2006/relationships/hyperlink" Target="https://files.afu.se/Downloads/Transcripts/Inception%20Radio%20(Mike%20Lucas)/" TargetMode="External"/><Relationship Id="rId308" Type="http://schemas.openxmlformats.org/officeDocument/2006/relationships/hyperlink" Target="https://files.afu.se/Downloads/Transcripts/Inception%20Radio%20(Mike%20Lucas)/" TargetMode="External"/><Relationship Id="rId515" Type="http://schemas.openxmlformats.org/officeDocument/2006/relationships/hyperlink" Target="https://youtu.be/ApcAOI3ZD_w" TargetMode="External"/><Relationship Id="rId722" Type="http://schemas.openxmlformats.org/officeDocument/2006/relationships/hyperlink" Target="https://files.afu.se/Downloads/Transcripts/Inception%20Radio%20(Mike%20Lucas)/" TargetMode="External"/><Relationship Id="rId1145" Type="http://schemas.openxmlformats.org/officeDocument/2006/relationships/hyperlink" Target="https://youtu.be/eh1pEpSUXZc" TargetMode="External"/><Relationship Id="rId1352" Type="http://schemas.openxmlformats.org/officeDocument/2006/relationships/hyperlink" Target="https://files.afu.se/Downloads/Transcripts/Inception%20Radio%20(Mike%20Lucas)/" TargetMode="External"/><Relationship Id="rId89" Type="http://schemas.openxmlformats.org/officeDocument/2006/relationships/hyperlink" Target="https://youtu.be/YvdgXRjoCiQ" TargetMode="External"/><Relationship Id="rId154" Type="http://schemas.openxmlformats.org/officeDocument/2006/relationships/hyperlink" Target="https://files.afu.se/Downloads/Transcripts/Inception%20Radio%20(Mike%20Lucas)/" TargetMode="External"/><Relationship Id="rId361" Type="http://schemas.openxmlformats.org/officeDocument/2006/relationships/hyperlink" Target="https://youtu.be/2DqZ_ucBER4" TargetMode="External"/><Relationship Id="rId599" Type="http://schemas.openxmlformats.org/officeDocument/2006/relationships/hyperlink" Target="https://youtu.be/NuMXWCoce2E" TargetMode="External"/><Relationship Id="rId1005" Type="http://schemas.openxmlformats.org/officeDocument/2006/relationships/hyperlink" Target="https://youtu.be/0YyEIlAPNq8" TargetMode="External"/><Relationship Id="rId1212" Type="http://schemas.openxmlformats.org/officeDocument/2006/relationships/hyperlink" Target="https://files.afu.se/Downloads/Transcripts/Inception%20Radio%20(Mike%20Lucas)/" TargetMode="External"/><Relationship Id="rId459" Type="http://schemas.openxmlformats.org/officeDocument/2006/relationships/hyperlink" Target="https://youtu.be/cKMehg8kfDQ" TargetMode="External"/><Relationship Id="rId666" Type="http://schemas.openxmlformats.org/officeDocument/2006/relationships/hyperlink" Target="https://files.afu.se/Downloads/Transcripts/Inception%20Radio%20(Mike%20Lucas)/" TargetMode="External"/><Relationship Id="rId873" Type="http://schemas.openxmlformats.org/officeDocument/2006/relationships/hyperlink" Target="https://youtu.be/mphqu7mAI60" TargetMode="External"/><Relationship Id="rId1089" Type="http://schemas.openxmlformats.org/officeDocument/2006/relationships/hyperlink" Target="https://youtu.be/pP5fBP3fxmw" TargetMode="External"/><Relationship Id="rId1296" Type="http://schemas.openxmlformats.org/officeDocument/2006/relationships/hyperlink" Target="https://files.afu.se/Downloads/Transcripts/Inception%20Radio%20(Mike%20Lucas)/" TargetMode="External"/><Relationship Id="rId16" Type="http://schemas.openxmlformats.org/officeDocument/2006/relationships/hyperlink" Target="https://files.afu.se/Downloads/Transcripts/Inception%20Radio%20(Mike%20Lucas)/" TargetMode="External"/><Relationship Id="rId221" Type="http://schemas.openxmlformats.org/officeDocument/2006/relationships/hyperlink" Target="https://youtu.be/TOD-UZM2lC4" TargetMode="External"/><Relationship Id="rId319" Type="http://schemas.openxmlformats.org/officeDocument/2006/relationships/hyperlink" Target="https://youtu.be/SnTIpzsRFVg" TargetMode="External"/><Relationship Id="rId526" Type="http://schemas.openxmlformats.org/officeDocument/2006/relationships/hyperlink" Target="https://files.afu.se/Downloads/Transcripts/Inception%20Radio%20(Mike%20Lucas)/" TargetMode="External"/><Relationship Id="rId1156" Type="http://schemas.openxmlformats.org/officeDocument/2006/relationships/hyperlink" Target="https://files.afu.se/Downloads/Transcripts/Inception%20Radio%20(Mike%20Lucas)/" TargetMode="External"/><Relationship Id="rId1363" Type="http://schemas.openxmlformats.org/officeDocument/2006/relationships/hyperlink" Target="https://youtu.be/SWEwxVSAAQs" TargetMode="External"/><Relationship Id="rId733" Type="http://schemas.openxmlformats.org/officeDocument/2006/relationships/hyperlink" Target="https://youtu.be/1oSIxPtdS4w" TargetMode="External"/><Relationship Id="rId940" Type="http://schemas.openxmlformats.org/officeDocument/2006/relationships/hyperlink" Target="https://files.afu.se/Downloads/Transcripts/Inception%20Radio%20(Mike%20Lucas)/" TargetMode="External"/><Relationship Id="rId1016" Type="http://schemas.openxmlformats.org/officeDocument/2006/relationships/hyperlink" Target="https://files.afu.se/Downloads/Transcripts/Inception%20Radio%20(Mike%20Lucas)/" TargetMode="External"/><Relationship Id="rId165" Type="http://schemas.openxmlformats.org/officeDocument/2006/relationships/hyperlink" Target="https://youtu.be/tfp96-FCmx8" TargetMode="External"/><Relationship Id="rId372" Type="http://schemas.openxmlformats.org/officeDocument/2006/relationships/hyperlink" Target="https://files.afu.se/Downloads/Transcripts/Inception%20Radio%20(Mike%20Lucas)/" TargetMode="External"/><Relationship Id="rId677" Type="http://schemas.openxmlformats.org/officeDocument/2006/relationships/hyperlink" Target="https://youtu.be/lWI7YHdCn7o" TargetMode="External"/><Relationship Id="rId800" Type="http://schemas.openxmlformats.org/officeDocument/2006/relationships/hyperlink" Target="https://files.afu.se/Downloads/Transcripts/Inception%20Radio%20(Mike%20Lucas)/" TargetMode="External"/><Relationship Id="rId1223" Type="http://schemas.openxmlformats.org/officeDocument/2006/relationships/hyperlink" Target="https://youtu.be/Hz2k9JRFLy4" TargetMode="External"/><Relationship Id="rId1430" Type="http://schemas.openxmlformats.org/officeDocument/2006/relationships/hyperlink" Target="https://files.afu.se/Downloads/Transcripts/Inception%20Radio%20(Mike%20Lucas)/" TargetMode="External"/><Relationship Id="rId232" Type="http://schemas.openxmlformats.org/officeDocument/2006/relationships/hyperlink" Target="https://files.afu.se/Downloads/Transcripts/Inception%20Radio%20(Mike%20Lucas)/" TargetMode="External"/><Relationship Id="rId884" Type="http://schemas.openxmlformats.org/officeDocument/2006/relationships/hyperlink" Target="https://files.afu.se/Downloads/Transcripts/Inception%20Radio%20(Mike%20Lucas)/" TargetMode="External"/><Relationship Id="rId27" Type="http://schemas.openxmlformats.org/officeDocument/2006/relationships/hyperlink" Target="https://youtu.be/-XEhE0i1RfE" TargetMode="External"/><Relationship Id="rId537" Type="http://schemas.openxmlformats.org/officeDocument/2006/relationships/hyperlink" Target="https://youtu.be/Rsz-QGPM7uk" TargetMode="External"/><Relationship Id="rId744" Type="http://schemas.openxmlformats.org/officeDocument/2006/relationships/hyperlink" Target="https://files.afu.se/Downloads/Transcripts/Inception%20Radio%20(Mike%20Lucas)/" TargetMode="External"/><Relationship Id="rId951" Type="http://schemas.openxmlformats.org/officeDocument/2006/relationships/hyperlink" Target="https://youtu.be/WrmSeUKyBfY" TargetMode="External"/><Relationship Id="rId1167" Type="http://schemas.openxmlformats.org/officeDocument/2006/relationships/hyperlink" Target="https://youtu.be/iJ0IpvEfVNk" TargetMode="External"/><Relationship Id="rId1374" Type="http://schemas.openxmlformats.org/officeDocument/2006/relationships/hyperlink" Target="https://files.afu.se/Downloads/Transcripts/Inception%20Radio%20(Mike%20Lucas)/" TargetMode="External"/><Relationship Id="rId80" Type="http://schemas.openxmlformats.org/officeDocument/2006/relationships/hyperlink" Target="https://files.afu.se/Downloads/Transcripts/Inception%20Radio%20(Mike%20Lucas)/" TargetMode="External"/><Relationship Id="rId176" Type="http://schemas.openxmlformats.org/officeDocument/2006/relationships/hyperlink" Target="https://files.afu.se/Downloads/Transcripts/Inception%20Radio%20(Mike%20Lucas)/" TargetMode="External"/><Relationship Id="rId383" Type="http://schemas.openxmlformats.org/officeDocument/2006/relationships/hyperlink" Target="https://youtu.be/OoycK-Ix-4Y" TargetMode="External"/><Relationship Id="rId590" Type="http://schemas.openxmlformats.org/officeDocument/2006/relationships/hyperlink" Target="https://files.afu.se/Downloads/Transcripts/Inception%20Radio%20(Mike%20Lucas)/" TargetMode="External"/><Relationship Id="rId604" Type="http://schemas.openxmlformats.org/officeDocument/2006/relationships/hyperlink" Target="https://files.afu.se/Downloads/Transcripts/Inception%20Radio%20(Mike%20Lucas)/" TargetMode="External"/><Relationship Id="rId811" Type="http://schemas.openxmlformats.org/officeDocument/2006/relationships/hyperlink" Target="https://youtu.be/gOqz13QNusM" TargetMode="External"/><Relationship Id="rId1027" Type="http://schemas.openxmlformats.org/officeDocument/2006/relationships/hyperlink" Target="https://youtu.be/aq7dPSd-OAw" TargetMode="External"/><Relationship Id="rId1234" Type="http://schemas.openxmlformats.org/officeDocument/2006/relationships/hyperlink" Target="https://files.afu.se/Downloads/Transcripts/Inception%20Radio%20(Mike%20Lucas)/" TargetMode="External"/><Relationship Id="rId243" Type="http://schemas.openxmlformats.org/officeDocument/2006/relationships/hyperlink" Target="https://youtu.be/L3zOkm4cprE" TargetMode="External"/><Relationship Id="rId450" Type="http://schemas.openxmlformats.org/officeDocument/2006/relationships/hyperlink" Target="https://files.afu.se/Downloads/Transcripts/Inception%20Radio%20(Mike%20Lucas)/" TargetMode="External"/><Relationship Id="rId688" Type="http://schemas.openxmlformats.org/officeDocument/2006/relationships/hyperlink" Target="https://files.afu.se/Downloads/Transcripts/Inception%20Radio%20(Mike%20Lucas)/" TargetMode="External"/><Relationship Id="rId895" Type="http://schemas.openxmlformats.org/officeDocument/2006/relationships/hyperlink" Target="https://youtu.be/q2Uu32-vk-M" TargetMode="External"/><Relationship Id="rId909" Type="http://schemas.openxmlformats.org/officeDocument/2006/relationships/hyperlink" Target="https://youtu.be/DF2aKqOC3s4" TargetMode="External"/><Relationship Id="rId1080" Type="http://schemas.openxmlformats.org/officeDocument/2006/relationships/hyperlink" Target="https://files.afu.se/Downloads/Transcripts/Inception%20Radio%20(Mike%20Lucas)/" TargetMode="External"/><Relationship Id="rId1301" Type="http://schemas.openxmlformats.org/officeDocument/2006/relationships/hyperlink" Target="https://youtu.be/R_WgU7rXNIs" TargetMode="External"/><Relationship Id="rId38" Type="http://schemas.openxmlformats.org/officeDocument/2006/relationships/hyperlink" Target="https://files.afu.se/Downloads/Transcripts/Inception%20Radio%20(Mike%20Lucas)/" TargetMode="External"/><Relationship Id="rId103" Type="http://schemas.openxmlformats.org/officeDocument/2006/relationships/hyperlink" Target="https://youtu.be/kGf6Bot8SBY" TargetMode="External"/><Relationship Id="rId310" Type="http://schemas.openxmlformats.org/officeDocument/2006/relationships/hyperlink" Target="https://files.afu.se/Downloads/Transcripts/Inception%20Radio%20(Mike%20Lucas)/" TargetMode="External"/><Relationship Id="rId548" Type="http://schemas.openxmlformats.org/officeDocument/2006/relationships/hyperlink" Target="https://files.afu.se/Downloads/Transcripts/Inception%20Radio%20(Mike%20Lucas)/" TargetMode="External"/><Relationship Id="rId755" Type="http://schemas.openxmlformats.org/officeDocument/2006/relationships/hyperlink" Target="https://youtu.be/FQslcb3zWr8" TargetMode="External"/><Relationship Id="rId962" Type="http://schemas.openxmlformats.org/officeDocument/2006/relationships/hyperlink" Target="https://files.afu.se/Downloads/Transcripts/Inception%20Radio%20(Mike%20Lucas)/" TargetMode="External"/><Relationship Id="rId1178" Type="http://schemas.openxmlformats.org/officeDocument/2006/relationships/hyperlink" Target="https://files.afu.se/Downloads/Transcripts/Inception%20Radio%20(Mike%20Lucas)/" TargetMode="External"/><Relationship Id="rId1385" Type="http://schemas.openxmlformats.org/officeDocument/2006/relationships/hyperlink" Target="https://youtu.be/rEw7TMv5FxI" TargetMode="External"/><Relationship Id="rId91" Type="http://schemas.openxmlformats.org/officeDocument/2006/relationships/hyperlink" Target="https://youtu.be/phBvA6v5Fhc" TargetMode="External"/><Relationship Id="rId187" Type="http://schemas.openxmlformats.org/officeDocument/2006/relationships/hyperlink" Target="https://youtu.be/YzxFHuC-XIc" TargetMode="External"/><Relationship Id="rId394" Type="http://schemas.openxmlformats.org/officeDocument/2006/relationships/hyperlink" Target="https://files.afu.se/Downloads/Transcripts/Inception%20Radio%20(Mike%20Lucas)/" TargetMode="External"/><Relationship Id="rId408" Type="http://schemas.openxmlformats.org/officeDocument/2006/relationships/hyperlink" Target="https://files.afu.se/Downloads/Transcripts/Inception%20Radio%20(Mike%20Lucas)/" TargetMode="External"/><Relationship Id="rId615" Type="http://schemas.openxmlformats.org/officeDocument/2006/relationships/hyperlink" Target="https://youtu.be/T6Owul_MxhU" TargetMode="External"/><Relationship Id="rId822" Type="http://schemas.openxmlformats.org/officeDocument/2006/relationships/hyperlink" Target="https://files.afu.se/Downloads/Transcripts/Inception%20Radio%20(Mike%20Lucas)/" TargetMode="External"/><Relationship Id="rId1038" Type="http://schemas.openxmlformats.org/officeDocument/2006/relationships/hyperlink" Target="https://files.afu.se/Downloads/Transcripts/Inception%20Radio%20(Mike%20Lucas)/" TargetMode="External"/><Relationship Id="rId1245" Type="http://schemas.openxmlformats.org/officeDocument/2006/relationships/hyperlink" Target="https://youtu.be/Oj8jyerrdQo" TargetMode="External"/><Relationship Id="rId254" Type="http://schemas.openxmlformats.org/officeDocument/2006/relationships/hyperlink" Target="https://files.afu.se/Downloads/Transcripts/Inception%20Radio%20(Mike%20Lucas)/" TargetMode="External"/><Relationship Id="rId699" Type="http://schemas.openxmlformats.org/officeDocument/2006/relationships/hyperlink" Target="https://youtu.be/61e-LqqQyEQ" TargetMode="External"/><Relationship Id="rId1091" Type="http://schemas.openxmlformats.org/officeDocument/2006/relationships/hyperlink" Target="https://youtu.be/7EttZxoPXy4" TargetMode="External"/><Relationship Id="rId1105" Type="http://schemas.openxmlformats.org/officeDocument/2006/relationships/hyperlink" Target="https://youtu.be/HM5YlMVGero" TargetMode="External"/><Relationship Id="rId1312" Type="http://schemas.openxmlformats.org/officeDocument/2006/relationships/hyperlink" Target="https://files.afu.se/Downloads/Transcripts/Inception%20Radio%20(Mike%20Lucas)/" TargetMode="External"/><Relationship Id="rId49" Type="http://schemas.openxmlformats.org/officeDocument/2006/relationships/hyperlink" Target="https://youtu.be/aJw8ELGHCKY" TargetMode="External"/><Relationship Id="rId114" Type="http://schemas.openxmlformats.org/officeDocument/2006/relationships/hyperlink" Target="https://files.afu.se/Downloads/Transcripts/Inception%20Radio%20(Mike%20Lucas)/" TargetMode="External"/><Relationship Id="rId461" Type="http://schemas.openxmlformats.org/officeDocument/2006/relationships/hyperlink" Target="https://youtu.be/9jX8z2opA6U" TargetMode="External"/><Relationship Id="rId559" Type="http://schemas.openxmlformats.org/officeDocument/2006/relationships/hyperlink" Target="https://youtu.be/1p0XHMTbj3o" TargetMode="External"/><Relationship Id="rId766" Type="http://schemas.openxmlformats.org/officeDocument/2006/relationships/hyperlink" Target="https://files.afu.se/Downloads/Transcripts/Inception%20Radio%20(Mike%20Lucas)/" TargetMode="External"/><Relationship Id="rId1189" Type="http://schemas.openxmlformats.org/officeDocument/2006/relationships/hyperlink" Target="https://youtu.be/bI0ec7gC9i8" TargetMode="External"/><Relationship Id="rId1396" Type="http://schemas.openxmlformats.org/officeDocument/2006/relationships/hyperlink" Target="https://files.afu.se/Downloads/Transcripts/Inception%20Radio%20(Mike%20Lucas)/" TargetMode="External"/><Relationship Id="rId198" Type="http://schemas.openxmlformats.org/officeDocument/2006/relationships/hyperlink" Target="https://files.afu.se/Downloads/Transcripts/Inception%20Radio%20(Mike%20Lucas)/" TargetMode="External"/><Relationship Id="rId321" Type="http://schemas.openxmlformats.org/officeDocument/2006/relationships/hyperlink" Target="https://youtu.be/7XkcRVIL-QQ" TargetMode="External"/><Relationship Id="rId419" Type="http://schemas.openxmlformats.org/officeDocument/2006/relationships/hyperlink" Target="https://youtu.be/nHo1Y-bcXjw" TargetMode="External"/><Relationship Id="rId626" Type="http://schemas.openxmlformats.org/officeDocument/2006/relationships/hyperlink" Target="https://files.afu.se/Downloads/Transcripts/Inception%20Radio%20(Mike%20Lucas)/" TargetMode="External"/><Relationship Id="rId973" Type="http://schemas.openxmlformats.org/officeDocument/2006/relationships/hyperlink" Target="https://youtu.be/2rt8Yan2cwk" TargetMode="External"/><Relationship Id="rId1049" Type="http://schemas.openxmlformats.org/officeDocument/2006/relationships/hyperlink" Target="https://youtu.be/5URldSUpB6k" TargetMode="External"/><Relationship Id="rId1256" Type="http://schemas.openxmlformats.org/officeDocument/2006/relationships/hyperlink" Target="https://files.afu.se/Downloads/Transcripts/Inception%20Radio%20(Mike%20Lucas)/" TargetMode="External"/><Relationship Id="rId833" Type="http://schemas.openxmlformats.org/officeDocument/2006/relationships/hyperlink" Target="https://youtu.be/csmDaButvpU" TargetMode="External"/><Relationship Id="rId1116" Type="http://schemas.openxmlformats.org/officeDocument/2006/relationships/hyperlink" Target="https://files.afu.se/Downloads/Transcripts/Inception%20Radio%20(Mike%20Lucas)/" TargetMode="External"/><Relationship Id="rId265" Type="http://schemas.openxmlformats.org/officeDocument/2006/relationships/hyperlink" Target="https://youtu.be/37_kNxYyn1M" TargetMode="External"/><Relationship Id="rId472" Type="http://schemas.openxmlformats.org/officeDocument/2006/relationships/hyperlink" Target="https://files.afu.se/Downloads/Transcripts/Inception%20Radio%20(Mike%20Lucas)/" TargetMode="External"/><Relationship Id="rId900" Type="http://schemas.openxmlformats.org/officeDocument/2006/relationships/hyperlink" Target="https://files.afu.se/Downloads/Transcripts/Inception%20Radio%20(Mike%20Lucas)/" TargetMode="External"/><Relationship Id="rId1323" Type="http://schemas.openxmlformats.org/officeDocument/2006/relationships/hyperlink" Target="https://youtu.be/8n1nObW2ShE" TargetMode="External"/><Relationship Id="rId125" Type="http://schemas.openxmlformats.org/officeDocument/2006/relationships/hyperlink" Target="https://youtu.be/cujOFtN65FQ" TargetMode="External"/><Relationship Id="rId332" Type="http://schemas.openxmlformats.org/officeDocument/2006/relationships/hyperlink" Target="https://files.afu.se/Downloads/Transcripts/Inception%20Radio%20(Mike%20Lucas)/" TargetMode="External"/><Relationship Id="rId777" Type="http://schemas.openxmlformats.org/officeDocument/2006/relationships/hyperlink" Target="https://youtu.be/2KDs-YgCIRY" TargetMode="External"/><Relationship Id="rId984" Type="http://schemas.openxmlformats.org/officeDocument/2006/relationships/hyperlink" Target="https://files.afu.se/Downloads/Transcripts/Inception%20Radio%20(Mike%20Lucas)/" TargetMode="External"/><Relationship Id="rId637" Type="http://schemas.openxmlformats.org/officeDocument/2006/relationships/hyperlink" Target="https://youtu.be/8JeAv_jP45E" TargetMode="External"/><Relationship Id="rId844" Type="http://schemas.openxmlformats.org/officeDocument/2006/relationships/hyperlink" Target="https://files.afu.se/Downloads/Transcripts/Inception%20Radio%20(Mike%20Lucas)/" TargetMode="External"/><Relationship Id="rId1267" Type="http://schemas.openxmlformats.org/officeDocument/2006/relationships/hyperlink" Target="https://youtu.be/OMsHvO0xMVA" TargetMode="External"/><Relationship Id="rId276" Type="http://schemas.openxmlformats.org/officeDocument/2006/relationships/hyperlink" Target="https://files.afu.se/Downloads/Transcripts/Inception%20Radio%20(Mike%20Lucas)/" TargetMode="External"/><Relationship Id="rId483" Type="http://schemas.openxmlformats.org/officeDocument/2006/relationships/hyperlink" Target="https://youtu.be/r_TwRRQjJ_g" TargetMode="External"/><Relationship Id="rId690" Type="http://schemas.openxmlformats.org/officeDocument/2006/relationships/hyperlink" Target="https://files.afu.se/Downloads/Transcripts/Inception%20Radio%20(Mike%20Lucas)/" TargetMode="External"/><Relationship Id="rId704" Type="http://schemas.openxmlformats.org/officeDocument/2006/relationships/hyperlink" Target="https://files.afu.se/Downloads/Transcripts/Inception%20Radio%20(Mike%20Lucas)/" TargetMode="External"/><Relationship Id="rId911" Type="http://schemas.openxmlformats.org/officeDocument/2006/relationships/hyperlink" Target="https://youtu.be/b63X6yb_EFI" TargetMode="External"/><Relationship Id="rId1127" Type="http://schemas.openxmlformats.org/officeDocument/2006/relationships/hyperlink" Target="https://youtu.be/_scZoJZ1PHM" TargetMode="External"/><Relationship Id="rId1334" Type="http://schemas.openxmlformats.org/officeDocument/2006/relationships/hyperlink" Target="https://files.afu.se/Downloads/Transcripts/Inception%20Radio%20(Mike%20Lucas)/" TargetMode="External"/><Relationship Id="rId40" Type="http://schemas.openxmlformats.org/officeDocument/2006/relationships/hyperlink" Target="https://files.afu.se/Downloads/Transcripts/Inception%20Radio%20(Mike%20Lucas)/" TargetMode="External"/><Relationship Id="rId136" Type="http://schemas.openxmlformats.org/officeDocument/2006/relationships/hyperlink" Target="https://files.afu.se/Downloads/Transcripts/Inception%20Radio%20(Mike%20Lucas)/" TargetMode="External"/><Relationship Id="rId343" Type="http://schemas.openxmlformats.org/officeDocument/2006/relationships/hyperlink" Target="https://youtu.be/0YQ6oFapg8o" TargetMode="External"/><Relationship Id="rId550" Type="http://schemas.openxmlformats.org/officeDocument/2006/relationships/hyperlink" Target="https://files.afu.se/Downloads/Transcripts/Inception%20Radio%20(Mike%20Lucas)/" TargetMode="External"/><Relationship Id="rId788" Type="http://schemas.openxmlformats.org/officeDocument/2006/relationships/hyperlink" Target="https://files.afu.se/Downloads/Transcripts/Inception%20Radio%20(Mike%20Lucas)/" TargetMode="External"/><Relationship Id="rId995" Type="http://schemas.openxmlformats.org/officeDocument/2006/relationships/hyperlink" Target="https://youtu.be/fzaKCqRprN0" TargetMode="External"/><Relationship Id="rId1180" Type="http://schemas.openxmlformats.org/officeDocument/2006/relationships/hyperlink" Target="https://files.afu.se/Downloads/Transcripts/Inception%20Radio%20(Mike%20Lucas)/" TargetMode="External"/><Relationship Id="rId1401" Type="http://schemas.openxmlformats.org/officeDocument/2006/relationships/hyperlink" Target="https://youtu.be/Z1D16A4ADQc" TargetMode="External"/><Relationship Id="rId203" Type="http://schemas.openxmlformats.org/officeDocument/2006/relationships/hyperlink" Target="https://youtu.be/A3xxPjPgJtA" TargetMode="External"/><Relationship Id="rId648" Type="http://schemas.openxmlformats.org/officeDocument/2006/relationships/hyperlink" Target="https://files.afu.se/Downloads/Transcripts/Inception%20Radio%20(Mike%20Lucas)/" TargetMode="External"/><Relationship Id="rId855" Type="http://schemas.openxmlformats.org/officeDocument/2006/relationships/hyperlink" Target="https://youtu.be/Ooc0IkB3jgI" TargetMode="External"/><Relationship Id="rId1040" Type="http://schemas.openxmlformats.org/officeDocument/2006/relationships/hyperlink" Target="https://files.afu.se/Downloads/Transcripts/Inception%20Radio%20(Mike%20Lucas)/" TargetMode="External"/><Relationship Id="rId1278" Type="http://schemas.openxmlformats.org/officeDocument/2006/relationships/hyperlink" Target="https://files.afu.se/Downloads/Transcripts/Inception%20Radio%20(Mike%20Lucas)/" TargetMode="External"/><Relationship Id="rId287" Type="http://schemas.openxmlformats.org/officeDocument/2006/relationships/hyperlink" Target="https://youtu.be/Cz1L71li6g0" TargetMode="External"/><Relationship Id="rId410" Type="http://schemas.openxmlformats.org/officeDocument/2006/relationships/hyperlink" Target="https://files.afu.se/Downloads/Transcripts/Inception%20Radio%20(Mike%20Lucas)/" TargetMode="External"/><Relationship Id="rId494" Type="http://schemas.openxmlformats.org/officeDocument/2006/relationships/hyperlink" Target="https://files.afu.se/Downloads/Transcripts/Inception%20Radio%20(Mike%20Lucas)/" TargetMode="External"/><Relationship Id="rId508" Type="http://schemas.openxmlformats.org/officeDocument/2006/relationships/hyperlink" Target="https://files.afu.se/Downloads/Transcripts/Inception%20Radio%20(Mike%20Lucas)/" TargetMode="External"/><Relationship Id="rId715" Type="http://schemas.openxmlformats.org/officeDocument/2006/relationships/hyperlink" Target="https://youtu.be/RJpKe7qIrp0" TargetMode="External"/><Relationship Id="rId922" Type="http://schemas.openxmlformats.org/officeDocument/2006/relationships/hyperlink" Target="https://files.afu.se/Downloads/Transcripts/Inception%20Radio%20(Mike%20Lucas)/" TargetMode="External"/><Relationship Id="rId1138" Type="http://schemas.openxmlformats.org/officeDocument/2006/relationships/hyperlink" Target="https://files.afu.se/Downloads/Transcripts/Inception%20Radio%20(Mike%20Lucas)/" TargetMode="External"/><Relationship Id="rId1345" Type="http://schemas.openxmlformats.org/officeDocument/2006/relationships/hyperlink" Target="https://youtu.be/DNAl9EgEc5M" TargetMode="External"/><Relationship Id="rId147" Type="http://schemas.openxmlformats.org/officeDocument/2006/relationships/hyperlink" Target="https://youtu.be/auixHvZ_Z0w" TargetMode="External"/><Relationship Id="rId354" Type="http://schemas.openxmlformats.org/officeDocument/2006/relationships/hyperlink" Target="https://files.afu.se/Downloads/Transcripts/Inception%20Radio%20(Mike%20Lucas)/" TargetMode="External"/><Relationship Id="rId799" Type="http://schemas.openxmlformats.org/officeDocument/2006/relationships/hyperlink" Target="https://youtu.be/phXpdxogLw8" TargetMode="External"/><Relationship Id="rId1191" Type="http://schemas.openxmlformats.org/officeDocument/2006/relationships/hyperlink" Target="https://youtu.be/EFzt6wUh6Bw" TargetMode="External"/><Relationship Id="rId1205" Type="http://schemas.openxmlformats.org/officeDocument/2006/relationships/hyperlink" Target="https://youtu.be/-rzPQessM1k" TargetMode="External"/><Relationship Id="rId51" Type="http://schemas.openxmlformats.org/officeDocument/2006/relationships/hyperlink" Target="https://youtu.be/zvna5YCYIjU" TargetMode="External"/><Relationship Id="rId561" Type="http://schemas.openxmlformats.org/officeDocument/2006/relationships/hyperlink" Target="https://youtu.be/UR4LaztTCME" TargetMode="External"/><Relationship Id="rId659" Type="http://schemas.openxmlformats.org/officeDocument/2006/relationships/hyperlink" Target="https://youtu.be/eXtmzhaB5JQ" TargetMode="External"/><Relationship Id="rId866" Type="http://schemas.openxmlformats.org/officeDocument/2006/relationships/hyperlink" Target="https://files.afu.se/Downloads/Transcripts/Inception%20Radio%20(Mike%20Lucas)/" TargetMode="External"/><Relationship Id="rId1289" Type="http://schemas.openxmlformats.org/officeDocument/2006/relationships/hyperlink" Target="https://youtu.be/ckKVt9V5rOk" TargetMode="External"/><Relationship Id="rId1412" Type="http://schemas.openxmlformats.org/officeDocument/2006/relationships/hyperlink" Target="https://files.afu.se/Downloads/Transcripts/Inception%20Radio%20(Mike%20Lucas)/" TargetMode="External"/><Relationship Id="rId214" Type="http://schemas.openxmlformats.org/officeDocument/2006/relationships/hyperlink" Target="https://files.afu.se/Downloads/Transcripts/Inception%20Radio%20(Mike%20Lucas)/" TargetMode="External"/><Relationship Id="rId298" Type="http://schemas.openxmlformats.org/officeDocument/2006/relationships/hyperlink" Target="https://files.afu.se/Downloads/Transcripts/Inception%20Radio%20(Mike%20Lucas)/" TargetMode="External"/><Relationship Id="rId421" Type="http://schemas.openxmlformats.org/officeDocument/2006/relationships/hyperlink" Target="https://youtu.be/GkkBQIbqeFM" TargetMode="External"/><Relationship Id="rId519" Type="http://schemas.openxmlformats.org/officeDocument/2006/relationships/hyperlink" Target="https://youtu.be/GHNMcDvsQj4" TargetMode="External"/><Relationship Id="rId1051" Type="http://schemas.openxmlformats.org/officeDocument/2006/relationships/hyperlink" Target="https://youtu.be/McEqkAvI9fw" TargetMode="External"/><Relationship Id="rId1149" Type="http://schemas.openxmlformats.org/officeDocument/2006/relationships/hyperlink" Target="https://youtu.be/A7BH4OQUN2k" TargetMode="External"/><Relationship Id="rId1356" Type="http://schemas.openxmlformats.org/officeDocument/2006/relationships/hyperlink" Target="https://files.afu.se/Downloads/Transcripts/Inception%20Radio%20(Mike%20Lucas)/" TargetMode="External"/><Relationship Id="rId158" Type="http://schemas.openxmlformats.org/officeDocument/2006/relationships/hyperlink" Target="https://files.afu.se/Downloads/Transcripts/Inception%20Radio%20(Mike%20Lucas)/" TargetMode="External"/><Relationship Id="rId726" Type="http://schemas.openxmlformats.org/officeDocument/2006/relationships/hyperlink" Target="https://files.afu.se/Downloads/Transcripts/Inception%20Radio%20(Mike%20Lucas)/" TargetMode="External"/><Relationship Id="rId933" Type="http://schemas.openxmlformats.org/officeDocument/2006/relationships/hyperlink" Target="https://youtu.be/upid2clcR44" TargetMode="External"/><Relationship Id="rId1009" Type="http://schemas.openxmlformats.org/officeDocument/2006/relationships/hyperlink" Target="https://youtu.be/Bk5Gs7kLtv8" TargetMode="External"/><Relationship Id="rId62" Type="http://schemas.openxmlformats.org/officeDocument/2006/relationships/hyperlink" Target="https://files.afu.se/Downloads/Transcripts/Inception%20Radio%20(Mike%20Lucas)/" TargetMode="External"/><Relationship Id="rId365" Type="http://schemas.openxmlformats.org/officeDocument/2006/relationships/hyperlink" Target="https://youtu.be/rX9uqhe0KSQ" TargetMode="External"/><Relationship Id="rId572" Type="http://schemas.openxmlformats.org/officeDocument/2006/relationships/hyperlink" Target="https://files.afu.se/Downloads/Transcripts/Inception%20Radio%20(Mike%20Lucas)/" TargetMode="External"/><Relationship Id="rId1216" Type="http://schemas.openxmlformats.org/officeDocument/2006/relationships/hyperlink" Target="https://files.afu.se/Downloads/Transcripts/Inception%20Radio%20(Mike%20Lucas)/" TargetMode="External"/><Relationship Id="rId1423" Type="http://schemas.openxmlformats.org/officeDocument/2006/relationships/hyperlink" Target="https://youtu.be/qKRrcg05Oa8" TargetMode="External"/><Relationship Id="rId225" Type="http://schemas.openxmlformats.org/officeDocument/2006/relationships/hyperlink" Target="https://youtu.be/XoJa7xJmGBI" TargetMode="External"/><Relationship Id="rId432" Type="http://schemas.openxmlformats.org/officeDocument/2006/relationships/hyperlink" Target="https://files.afu.se/Downloads/Transcripts/Inception%20Radio%20(Mike%20Lucas)/" TargetMode="External"/><Relationship Id="rId877" Type="http://schemas.openxmlformats.org/officeDocument/2006/relationships/hyperlink" Target="https://youtu.be/DHtuuzhRGLI" TargetMode="External"/><Relationship Id="rId1062" Type="http://schemas.openxmlformats.org/officeDocument/2006/relationships/hyperlink" Target="https://files.afu.se/Downloads/Transcripts/Inception%20Radio%20(Mike%20Lucas)/" TargetMode="External"/><Relationship Id="rId737" Type="http://schemas.openxmlformats.org/officeDocument/2006/relationships/hyperlink" Target="https://youtu.be/60TS29qv6EU" TargetMode="External"/><Relationship Id="rId944" Type="http://schemas.openxmlformats.org/officeDocument/2006/relationships/hyperlink" Target="https://files.afu.se/Downloads/Transcripts/Inception%20Radio%20(Mike%20Lucas)/" TargetMode="External"/><Relationship Id="rId1367" Type="http://schemas.openxmlformats.org/officeDocument/2006/relationships/hyperlink" Target="https://youtu.be/syBUbHFnLJA" TargetMode="External"/><Relationship Id="rId73" Type="http://schemas.openxmlformats.org/officeDocument/2006/relationships/hyperlink" Target="https://youtu.be/4NhM7mC_lwA" TargetMode="External"/><Relationship Id="rId169" Type="http://schemas.openxmlformats.org/officeDocument/2006/relationships/hyperlink" Target="https://youtu.be/AFByvnlfOus" TargetMode="External"/><Relationship Id="rId376" Type="http://schemas.openxmlformats.org/officeDocument/2006/relationships/hyperlink" Target="https://files.afu.se/Downloads/Transcripts/Inception%20Radio%20(Mike%20Lucas)/" TargetMode="External"/><Relationship Id="rId583" Type="http://schemas.openxmlformats.org/officeDocument/2006/relationships/hyperlink" Target="https://youtu.be/RH-zyA1mDOw" TargetMode="External"/><Relationship Id="rId790" Type="http://schemas.openxmlformats.org/officeDocument/2006/relationships/hyperlink" Target="https://files.afu.se/Downloads/Transcripts/Inception%20Radio%20(Mike%20Lucas)/" TargetMode="External"/><Relationship Id="rId804" Type="http://schemas.openxmlformats.org/officeDocument/2006/relationships/hyperlink" Target="https://files.afu.se/Downloads/Transcripts/Inception%20Radio%20(Mike%20Lucas)/" TargetMode="External"/><Relationship Id="rId1227" Type="http://schemas.openxmlformats.org/officeDocument/2006/relationships/hyperlink" Target="https://youtu.be/scuklOyIVPE" TargetMode="External"/><Relationship Id="rId1434" Type="http://schemas.openxmlformats.org/officeDocument/2006/relationships/hyperlink" Target="https://files.afu.se/Downloads/Transcripts/Inception%20Radio%20(Mike%20Lucas)/" TargetMode="External"/><Relationship Id="rId4" Type="http://schemas.openxmlformats.org/officeDocument/2006/relationships/hyperlink" Target="https://files.afu.se/Downloads/Transcripts/Inception%20Radio%20(Mike%20Lucas)/" TargetMode="External"/><Relationship Id="rId236" Type="http://schemas.openxmlformats.org/officeDocument/2006/relationships/hyperlink" Target="https://files.afu.se/Downloads/Transcripts/Inception%20Radio%20(Mike%20Lucas)/" TargetMode="External"/><Relationship Id="rId443" Type="http://schemas.openxmlformats.org/officeDocument/2006/relationships/hyperlink" Target="https://youtu.be/WEwsUvdake4" TargetMode="External"/><Relationship Id="rId650" Type="http://schemas.openxmlformats.org/officeDocument/2006/relationships/hyperlink" Target="https://files.afu.se/Downloads/Transcripts/Inception%20Radio%20(Mike%20Lucas)/" TargetMode="External"/><Relationship Id="rId888" Type="http://schemas.openxmlformats.org/officeDocument/2006/relationships/hyperlink" Target="https://files.afu.se/Downloads/Transcripts/Inception%20Radio%20(Mike%20Lucas)/" TargetMode="External"/><Relationship Id="rId1073" Type="http://schemas.openxmlformats.org/officeDocument/2006/relationships/hyperlink" Target="https://youtu.be/Go-1rG6An4Q" TargetMode="External"/><Relationship Id="rId1280" Type="http://schemas.openxmlformats.org/officeDocument/2006/relationships/hyperlink" Target="https://files.afu.se/Downloads/Transcripts/Inception%20Radio%20(Mike%20Lucas)/" TargetMode="External"/><Relationship Id="rId303" Type="http://schemas.openxmlformats.org/officeDocument/2006/relationships/hyperlink" Target="https://youtu.be/NXRWbk46Gf4" TargetMode="External"/><Relationship Id="rId748" Type="http://schemas.openxmlformats.org/officeDocument/2006/relationships/hyperlink" Target="https://files.afu.se/Downloads/Transcripts/Inception%20Radio%20(Mike%20Lucas)/" TargetMode="External"/><Relationship Id="rId955" Type="http://schemas.openxmlformats.org/officeDocument/2006/relationships/hyperlink" Target="https://youtu.be/59QiKVWGGtY" TargetMode="External"/><Relationship Id="rId1140" Type="http://schemas.openxmlformats.org/officeDocument/2006/relationships/hyperlink" Target="https://files.afu.se/Downloads/Transcripts/Inception%20Radio%20(Mike%20Lucas)/" TargetMode="External"/><Relationship Id="rId1378" Type="http://schemas.openxmlformats.org/officeDocument/2006/relationships/hyperlink" Target="https://files.afu.se/Downloads/Transcripts/Inception%20Radio%20(Mike%20Lucas)/" TargetMode="External"/><Relationship Id="rId84" Type="http://schemas.openxmlformats.org/officeDocument/2006/relationships/hyperlink" Target="https://files.afu.se/Downloads/Transcripts/Inception%20Radio%20(Mike%20Lucas)/" TargetMode="External"/><Relationship Id="rId387" Type="http://schemas.openxmlformats.org/officeDocument/2006/relationships/hyperlink" Target="https://youtu.be/789LVh-GF1Y" TargetMode="External"/><Relationship Id="rId510" Type="http://schemas.openxmlformats.org/officeDocument/2006/relationships/hyperlink" Target="https://files.afu.se/Downloads/Transcripts/Inception%20Radio%20(Mike%20Lucas)/" TargetMode="External"/><Relationship Id="rId594" Type="http://schemas.openxmlformats.org/officeDocument/2006/relationships/hyperlink" Target="https://files.afu.se/Downloads/Transcripts/Inception%20Radio%20(Mike%20Lucas)/" TargetMode="External"/><Relationship Id="rId608" Type="http://schemas.openxmlformats.org/officeDocument/2006/relationships/hyperlink" Target="https://files.afu.se/Downloads/Transcripts/Inception%20Radio%20(Mike%20Lucas)/" TargetMode="External"/><Relationship Id="rId815" Type="http://schemas.openxmlformats.org/officeDocument/2006/relationships/hyperlink" Target="https://youtu.be/j0T3QvcH3Ac" TargetMode="External"/><Relationship Id="rId1238" Type="http://schemas.openxmlformats.org/officeDocument/2006/relationships/hyperlink" Target="https://files.afu.se/Downloads/Transcripts/Inception%20Radio%20(Mike%20Lucas)/" TargetMode="External"/><Relationship Id="rId247" Type="http://schemas.openxmlformats.org/officeDocument/2006/relationships/hyperlink" Target="https://youtu.be/R4u9-KWa0_s" TargetMode="External"/><Relationship Id="rId899" Type="http://schemas.openxmlformats.org/officeDocument/2006/relationships/hyperlink" Target="https://youtu.be/NgNj7tKpbBI" TargetMode="External"/><Relationship Id="rId1000" Type="http://schemas.openxmlformats.org/officeDocument/2006/relationships/hyperlink" Target="https://files.afu.se/Downloads/Transcripts/Inception%20Radio%20(Mike%20Lucas)/" TargetMode="External"/><Relationship Id="rId1084" Type="http://schemas.openxmlformats.org/officeDocument/2006/relationships/hyperlink" Target="https://files.afu.se/Downloads/Transcripts/Inception%20Radio%20(Mike%20Lucas)/" TargetMode="External"/><Relationship Id="rId1305" Type="http://schemas.openxmlformats.org/officeDocument/2006/relationships/hyperlink" Target="https://youtu.be/CqI2aCHV5x8" TargetMode="External"/><Relationship Id="rId107" Type="http://schemas.openxmlformats.org/officeDocument/2006/relationships/hyperlink" Target="https://youtu.be/D1XHGZx9ZEY" TargetMode="External"/><Relationship Id="rId454" Type="http://schemas.openxmlformats.org/officeDocument/2006/relationships/hyperlink" Target="https://files.afu.se/Downloads/Transcripts/Inception%20Radio%20(Mike%20Lucas)/" TargetMode="External"/><Relationship Id="rId661" Type="http://schemas.openxmlformats.org/officeDocument/2006/relationships/hyperlink" Target="https://youtu.be/5n5tyYQ1MfA" TargetMode="External"/><Relationship Id="rId759" Type="http://schemas.openxmlformats.org/officeDocument/2006/relationships/hyperlink" Target="https://youtu.be/3ZJ_PXMIdqY" TargetMode="External"/><Relationship Id="rId966" Type="http://schemas.openxmlformats.org/officeDocument/2006/relationships/hyperlink" Target="https://files.afu.se/Downloads/Transcripts/Inception%20Radio%20(Mike%20Lucas)/" TargetMode="External"/><Relationship Id="rId1291" Type="http://schemas.openxmlformats.org/officeDocument/2006/relationships/hyperlink" Target="https://youtu.be/LeN_qPRBZjY" TargetMode="External"/><Relationship Id="rId1389" Type="http://schemas.openxmlformats.org/officeDocument/2006/relationships/hyperlink" Target="https://youtu.be/qz-T_ggPpEs" TargetMode="External"/><Relationship Id="rId11" Type="http://schemas.openxmlformats.org/officeDocument/2006/relationships/hyperlink" Target="https://youtu.be/MAmc8tej4MQ" TargetMode="External"/><Relationship Id="rId314" Type="http://schemas.openxmlformats.org/officeDocument/2006/relationships/hyperlink" Target="https://files.afu.se/Downloads/Transcripts/Inception%20Radio%20(Mike%20Lucas)/" TargetMode="External"/><Relationship Id="rId398" Type="http://schemas.openxmlformats.org/officeDocument/2006/relationships/hyperlink" Target="https://files.afu.se/Downloads/Transcripts/Inception%20Radio%20(Mike%20Lucas)/" TargetMode="External"/><Relationship Id="rId521" Type="http://schemas.openxmlformats.org/officeDocument/2006/relationships/hyperlink" Target="https://youtu.be/51QbCHDwEHo" TargetMode="External"/><Relationship Id="rId619" Type="http://schemas.openxmlformats.org/officeDocument/2006/relationships/hyperlink" Target="https://youtu.be/pfxdU3I_jqI" TargetMode="External"/><Relationship Id="rId1151" Type="http://schemas.openxmlformats.org/officeDocument/2006/relationships/hyperlink" Target="https://youtu.be/RDoK4tPaJRk" TargetMode="External"/><Relationship Id="rId1249" Type="http://schemas.openxmlformats.org/officeDocument/2006/relationships/hyperlink" Target="https://youtu.be/FZ_e9fY07g0" TargetMode="External"/><Relationship Id="rId95" Type="http://schemas.openxmlformats.org/officeDocument/2006/relationships/hyperlink" Target="https://youtu.be/6HEZk_jgy4U" TargetMode="External"/><Relationship Id="rId160" Type="http://schemas.openxmlformats.org/officeDocument/2006/relationships/hyperlink" Target="https://files.afu.se/Downloads/Transcripts/Inception%20Radio%20(Mike%20Lucas)/" TargetMode="External"/><Relationship Id="rId826" Type="http://schemas.openxmlformats.org/officeDocument/2006/relationships/hyperlink" Target="https://files.afu.se/Downloads/Transcripts/Inception%20Radio%20(Mike%20Lucas)/" TargetMode="External"/><Relationship Id="rId1011" Type="http://schemas.openxmlformats.org/officeDocument/2006/relationships/hyperlink" Target="https://youtu.be/goO4o_w2E1s" TargetMode="External"/><Relationship Id="rId1109" Type="http://schemas.openxmlformats.org/officeDocument/2006/relationships/hyperlink" Target="https://youtu.be/4g1Xp-bRGiI" TargetMode="External"/><Relationship Id="rId258" Type="http://schemas.openxmlformats.org/officeDocument/2006/relationships/hyperlink" Target="https://files.afu.se/Downloads/Transcripts/Inception%20Radio%20(Mike%20Lucas)/" TargetMode="External"/><Relationship Id="rId465" Type="http://schemas.openxmlformats.org/officeDocument/2006/relationships/hyperlink" Target="https://youtu.be/953-wGSQeqo" TargetMode="External"/><Relationship Id="rId672" Type="http://schemas.openxmlformats.org/officeDocument/2006/relationships/hyperlink" Target="https://files.afu.se/Downloads/Transcripts/Inception%20Radio%20(Mike%20Lucas)/" TargetMode="External"/><Relationship Id="rId1095" Type="http://schemas.openxmlformats.org/officeDocument/2006/relationships/hyperlink" Target="https://youtu.be/4zRslmewb40" TargetMode="External"/><Relationship Id="rId1316" Type="http://schemas.openxmlformats.org/officeDocument/2006/relationships/hyperlink" Target="https://files.afu.se/Downloads/Transcripts/Inception%20Radio%20(Mike%20Lucas)/" TargetMode="External"/><Relationship Id="rId22" Type="http://schemas.openxmlformats.org/officeDocument/2006/relationships/hyperlink" Target="https://files.afu.se/Downloads/Transcripts/Inception%20Radio%20(Mike%20Lucas)/" TargetMode="External"/><Relationship Id="rId118" Type="http://schemas.openxmlformats.org/officeDocument/2006/relationships/hyperlink" Target="https://files.afu.se/Downloads/Transcripts/Inception%20Radio%20(Mike%20Lucas)/" TargetMode="External"/><Relationship Id="rId325" Type="http://schemas.openxmlformats.org/officeDocument/2006/relationships/hyperlink" Target="https://youtu.be/580ImUZgC38" TargetMode="External"/><Relationship Id="rId532" Type="http://schemas.openxmlformats.org/officeDocument/2006/relationships/hyperlink" Target="https://files.afu.se/Downloads/Transcripts/Inception%20Radio%20(Mike%20Lucas)/" TargetMode="External"/><Relationship Id="rId977" Type="http://schemas.openxmlformats.org/officeDocument/2006/relationships/hyperlink" Target="https://youtu.be/2RQK88FllO4" TargetMode="External"/><Relationship Id="rId1162" Type="http://schemas.openxmlformats.org/officeDocument/2006/relationships/hyperlink" Target="https://files.afu.se/Downloads/Transcripts/Inception%20Radio%20(Mike%20Lucas)/" TargetMode="External"/><Relationship Id="rId171" Type="http://schemas.openxmlformats.org/officeDocument/2006/relationships/hyperlink" Target="https://youtu.be/RUWNerf2IY4" TargetMode="External"/><Relationship Id="rId837" Type="http://schemas.openxmlformats.org/officeDocument/2006/relationships/hyperlink" Target="https://youtu.be/7m-EOprM7F0" TargetMode="External"/><Relationship Id="rId1022" Type="http://schemas.openxmlformats.org/officeDocument/2006/relationships/hyperlink" Target="https://files.afu.se/Downloads/Transcripts/Inception%20Radio%20(Mike%20Lucas)/" TargetMode="External"/><Relationship Id="rId269" Type="http://schemas.openxmlformats.org/officeDocument/2006/relationships/hyperlink" Target="https://youtu.be/sy2TE_upVG8" TargetMode="External"/><Relationship Id="rId476" Type="http://schemas.openxmlformats.org/officeDocument/2006/relationships/hyperlink" Target="https://files.afu.se/Downloads/Transcripts/Inception%20Radio%20(Mike%20Lucas)/" TargetMode="External"/><Relationship Id="rId683" Type="http://schemas.openxmlformats.org/officeDocument/2006/relationships/hyperlink" Target="https://youtu.be/7miOZX4GfYw" TargetMode="External"/><Relationship Id="rId890" Type="http://schemas.openxmlformats.org/officeDocument/2006/relationships/hyperlink" Target="https://files.afu.se/Downloads/Transcripts/Inception%20Radio%20(Mike%20Lucas)/" TargetMode="External"/><Relationship Id="rId904" Type="http://schemas.openxmlformats.org/officeDocument/2006/relationships/hyperlink" Target="https://files.afu.se/Downloads/Transcripts/Inception%20Radio%20(Mike%20Lucas)/" TargetMode="External"/><Relationship Id="rId1327" Type="http://schemas.openxmlformats.org/officeDocument/2006/relationships/hyperlink" Target="https://youtu.be/xqm4_rLxr_o" TargetMode="External"/><Relationship Id="rId33" Type="http://schemas.openxmlformats.org/officeDocument/2006/relationships/hyperlink" Target="https://youtu.be/T8ZRicKM2iA" TargetMode="External"/><Relationship Id="rId129" Type="http://schemas.openxmlformats.org/officeDocument/2006/relationships/hyperlink" Target="https://youtu.be/NTn3DSmnYfE" TargetMode="External"/><Relationship Id="rId336" Type="http://schemas.openxmlformats.org/officeDocument/2006/relationships/hyperlink" Target="https://files.afu.se/Downloads/Transcripts/Inception%20Radio%20(Mike%20Lucas)/" TargetMode="External"/><Relationship Id="rId543" Type="http://schemas.openxmlformats.org/officeDocument/2006/relationships/hyperlink" Target="https://youtu.be/FfNBrLGZ2r0" TargetMode="External"/><Relationship Id="rId988" Type="http://schemas.openxmlformats.org/officeDocument/2006/relationships/hyperlink" Target="https://files.afu.se/Downloads/Transcripts/Inception%20Radio%20(Mike%20Lucas)/" TargetMode="External"/><Relationship Id="rId1173" Type="http://schemas.openxmlformats.org/officeDocument/2006/relationships/hyperlink" Target="https://youtu.be/RHpUnkeI_tQ" TargetMode="External"/><Relationship Id="rId1380" Type="http://schemas.openxmlformats.org/officeDocument/2006/relationships/hyperlink" Target="https://files.afu.se/Downloads/Transcripts/Inception%20Radio%20(Mike%20Lucas)/" TargetMode="External"/><Relationship Id="rId182" Type="http://schemas.openxmlformats.org/officeDocument/2006/relationships/hyperlink" Target="https://files.afu.se/Downloads/Transcripts/Inception%20Radio%20(Mike%20Lucas)/" TargetMode="External"/><Relationship Id="rId403" Type="http://schemas.openxmlformats.org/officeDocument/2006/relationships/hyperlink" Target="https://youtu.be/D6s63pBNvdU" TargetMode="External"/><Relationship Id="rId750" Type="http://schemas.openxmlformats.org/officeDocument/2006/relationships/hyperlink" Target="https://files.afu.se/Downloads/Transcripts/Inception%20Radio%20(Mike%20Lucas)/" TargetMode="External"/><Relationship Id="rId848" Type="http://schemas.openxmlformats.org/officeDocument/2006/relationships/hyperlink" Target="https://files.afu.se/Downloads/Transcripts/Inception%20Radio%20(Mike%20Lucas)/" TargetMode="External"/><Relationship Id="rId1033" Type="http://schemas.openxmlformats.org/officeDocument/2006/relationships/hyperlink" Target="https://youtu.be/ucpK5Y5CGlA" TargetMode="External"/><Relationship Id="rId487" Type="http://schemas.openxmlformats.org/officeDocument/2006/relationships/hyperlink" Target="https://youtu.be/WrMZDu1g8-w" TargetMode="External"/><Relationship Id="rId610" Type="http://schemas.openxmlformats.org/officeDocument/2006/relationships/hyperlink" Target="https://files.afu.se/Downloads/Transcripts/Inception%20Radio%20(Mike%20Lucas)/" TargetMode="External"/><Relationship Id="rId694" Type="http://schemas.openxmlformats.org/officeDocument/2006/relationships/hyperlink" Target="https://files.afu.se/Downloads/Transcripts/Inception%20Radio%20(Mike%20Lucas)/" TargetMode="External"/><Relationship Id="rId708" Type="http://schemas.openxmlformats.org/officeDocument/2006/relationships/hyperlink" Target="https://files.afu.se/Downloads/Transcripts/Inception%20Radio%20(Mike%20Lucas)/" TargetMode="External"/><Relationship Id="rId915" Type="http://schemas.openxmlformats.org/officeDocument/2006/relationships/hyperlink" Target="https://youtu.be/uK_dvv7Ec58" TargetMode="External"/><Relationship Id="rId1240" Type="http://schemas.openxmlformats.org/officeDocument/2006/relationships/hyperlink" Target="https://files.afu.se/Downloads/Transcripts/Inception%20Radio%20(Mike%20Lucas)/" TargetMode="External"/><Relationship Id="rId1338" Type="http://schemas.openxmlformats.org/officeDocument/2006/relationships/hyperlink" Target="https://files.afu.se/Downloads/Transcripts/Inception%20Radio%20(Mike%20Lucas)/" TargetMode="External"/><Relationship Id="rId347" Type="http://schemas.openxmlformats.org/officeDocument/2006/relationships/hyperlink" Target="https://youtu.be/_FdwOeF8kxA" TargetMode="External"/><Relationship Id="rId999" Type="http://schemas.openxmlformats.org/officeDocument/2006/relationships/hyperlink" Target="https://youtu.be/aA6g2rS378g" TargetMode="External"/><Relationship Id="rId1100" Type="http://schemas.openxmlformats.org/officeDocument/2006/relationships/hyperlink" Target="https://files.afu.se/Downloads/Transcripts/Inception%20Radio%20(Mike%20Lucas)/" TargetMode="External"/><Relationship Id="rId1184" Type="http://schemas.openxmlformats.org/officeDocument/2006/relationships/hyperlink" Target="https://files.afu.se/Downloads/Transcripts/Inception%20Radio%20(Mike%20Lucas)/" TargetMode="External"/><Relationship Id="rId1405" Type="http://schemas.openxmlformats.org/officeDocument/2006/relationships/hyperlink" Target="https://youtu.be/39oWo15Gy6E" TargetMode="External"/><Relationship Id="rId44" Type="http://schemas.openxmlformats.org/officeDocument/2006/relationships/hyperlink" Target="https://files.afu.se/Downloads/Transcripts/Inception%20Radio%20(Mike%20Lucas)/" TargetMode="External"/><Relationship Id="rId554" Type="http://schemas.openxmlformats.org/officeDocument/2006/relationships/hyperlink" Target="https://files.afu.se/Downloads/Transcripts/Inception%20Radio%20(Mike%20Lucas)/" TargetMode="External"/><Relationship Id="rId761" Type="http://schemas.openxmlformats.org/officeDocument/2006/relationships/hyperlink" Target="https://youtu.be/CZ15iEQ1ahw" TargetMode="External"/><Relationship Id="rId859" Type="http://schemas.openxmlformats.org/officeDocument/2006/relationships/hyperlink" Target="https://youtu.be/G4XGPZAacDM" TargetMode="External"/><Relationship Id="rId1391" Type="http://schemas.openxmlformats.org/officeDocument/2006/relationships/hyperlink" Target="https://youtu.be/Saoa17t36O0" TargetMode="External"/><Relationship Id="rId193" Type="http://schemas.openxmlformats.org/officeDocument/2006/relationships/hyperlink" Target="https://youtu.be/1cj7u-Gews4" TargetMode="External"/><Relationship Id="rId207" Type="http://schemas.openxmlformats.org/officeDocument/2006/relationships/hyperlink" Target="https://youtu.be/Es83PZPqDsY" TargetMode="External"/><Relationship Id="rId414" Type="http://schemas.openxmlformats.org/officeDocument/2006/relationships/hyperlink" Target="https://files.afu.se/Downloads/Transcripts/Inception%20Radio%20(Mike%20Lucas)/" TargetMode="External"/><Relationship Id="rId498" Type="http://schemas.openxmlformats.org/officeDocument/2006/relationships/hyperlink" Target="https://files.afu.se/Downloads/Transcripts/Inception%20Radio%20(Mike%20Lucas)/" TargetMode="External"/><Relationship Id="rId621" Type="http://schemas.openxmlformats.org/officeDocument/2006/relationships/hyperlink" Target="https://youtu.be/rPeuhqqdH-4" TargetMode="External"/><Relationship Id="rId1044" Type="http://schemas.openxmlformats.org/officeDocument/2006/relationships/hyperlink" Target="https://files.afu.se/Downloads/Transcripts/Inception%20Radio%20(Mike%20Lucas)/" TargetMode="External"/><Relationship Id="rId1251" Type="http://schemas.openxmlformats.org/officeDocument/2006/relationships/hyperlink" Target="https://youtu.be/s3_gidxv30k" TargetMode="External"/><Relationship Id="rId1349" Type="http://schemas.openxmlformats.org/officeDocument/2006/relationships/hyperlink" Target="https://youtu.be/4F3DiQtnh-0" TargetMode="External"/><Relationship Id="rId260" Type="http://schemas.openxmlformats.org/officeDocument/2006/relationships/hyperlink" Target="https://files.afu.se/Downloads/Transcripts/Inception%20Radio%20(Mike%20Lucas)/" TargetMode="External"/><Relationship Id="rId719" Type="http://schemas.openxmlformats.org/officeDocument/2006/relationships/hyperlink" Target="https://youtu.be/UOjrpwXNoDk" TargetMode="External"/><Relationship Id="rId926" Type="http://schemas.openxmlformats.org/officeDocument/2006/relationships/hyperlink" Target="https://files.afu.se/Downloads/Transcripts/Inception%20Radio%20(Mike%20Lucas)/" TargetMode="External"/><Relationship Id="rId1111" Type="http://schemas.openxmlformats.org/officeDocument/2006/relationships/hyperlink" Target="https://youtu.be/30b-KVwC-B0" TargetMode="External"/><Relationship Id="rId55" Type="http://schemas.openxmlformats.org/officeDocument/2006/relationships/hyperlink" Target="https://youtu.be/6F9OC99t4fA" TargetMode="External"/><Relationship Id="rId120" Type="http://schemas.openxmlformats.org/officeDocument/2006/relationships/hyperlink" Target="https://files.afu.se/Downloads/Transcripts/Inception%20Radio%20(Mike%20Lucas)/" TargetMode="External"/><Relationship Id="rId358" Type="http://schemas.openxmlformats.org/officeDocument/2006/relationships/hyperlink" Target="https://files.afu.se/Downloads/Transcripts/Inception%20Radio%20(Mike%20Lucas)/" TargetMode="External"/><Relationship Id="rId565" Type="http://schemas.openxmlformats.org/officeDocument/2006/relationships/hyperlink" Target="https://youtu.be/tNgoonUchOc" TargetMode="External"/><Relationship Id="rId772" Type="http://schemas.openxmlformats.org/officeDocument/2006/relationships/hyperlink" Target="https://files.afu.se/Downloads/Transcripts/Inception%20Radio%20(Mike%20Lucas)/" TargetMode="External"/><Relationship Id="rId1195" Type="http://schemas.openxmlformats.org/officeDocument/2006/relationships/hyperlink" Target="https://youtu.be/17XfWKWu-cg" TargetMode="External"/><Relationship Id="rId1209" Type="http://schemas.openxmlformats.org/officeDocument/2006/relationships/hyperlink" Target="https://youtu.be/edJbxi6ZPVo" TargetMode="External"/><Relationship Id="rId1416" Type="http://schemas.openxmlformats.org/officeDocument/2006/relationships/hyperlink" Target="https://files.afu.se/Downloads/Transcripts/Inception%20Radio%20(Mike%20Lucas)/" TargetMode="External"/><Relationship Id="rId218" Type="http://schemas.openxmlformats.org/officeDocument/2006/relationships/hyperlink" Target="https://files.afu.se/Downloads/Transcripts/Inception%20Radio%20(Mike%20Lucas)/" TargetMode="External"/><Relationship Id="rId425" Type="http://schemas.openxmlformats.org/officeDocument/2006/relationships/hyperlink" Target="https://youtu.be/C8L-Xpo91XE" TargetMode="External"/><Relationship Id="rId632" Type="http://schemas.openxmlformats.org/officeDocument/2006/relationships/hyperlink" Target="https://files.afu.se/Downloads/Transcripts/Inception%20Radio%20(Mike%20Lucas)/" TargetMode="External"/><Relationship Id="rId1055" Type="http://schemas.openxmlformats.org/officeDocument/2006/relationships/hyperlink" Target="https://youtu.be/LxtD-gXQ2RM" TargetMode="External"/><Relationship Id="rId1262" Type="http://schemas.openxmlformats.org/officeDocument/2006/relationships/hyperlink" Target="https://files.afu.se/Downloads/Transcripts/Inception%20Radio%20(Mike%20Lucas)/" TargetMode="External"/><Relationship Id="rId271" Type="http://schemas.openxmlformats.org/officeDocument/2006/relationships/hyperlink" Target="https://youtu.be/7aGSaHU6xZY" TargetMode="External"/><Relationship Id="rId937" Type="http://schemas.openxmlformats.org/officeDocument/2006/relationships/hyperlink" Target="https://youtu.be/5OGvBWp1As8" TargetMode="External"/><Relationship Id="rId1122" Type="http://schemas.openxmlformats.org/officeDocument/2006/relationships/hyperlink" Target="https://files.afu.se/Downloads/Transcripts/Inception%20Radio%20(Mike%20Lucas)/" TargetMode="External"/><Relationship Id="rId66" Type="http://schemas.openxmlformats.org/officeDocument/2006/relationships/hyperlink" Target="https://files.afu.se/Downloads/Transcripts/Inception%20Radio%20(Mike%20Lucas)/" TargetMode="External"/><Relationship Id="rId131" Type="http://schemas.openxmlformats.org/officeDocument/2006/relationships/hyperlink" Target="https://youtu.be/sprMCwSn3kI" TargetMode="External"/><Relationship Id="rId369" Type="http://schemas.openxmlformats.org/officeDocument/2006/relationships/hyperlink" Target="https://youtu.be/gAxtqQomFHw" TargetMode="External"/><Relationship Id="rId576" Type="http://schemas.openxmlformats.org/officeDocument/2006/relationships/hyperlink" Target="https://files.afu.se/Downloads/Transcripts/Inception%20Radio%20(Mike%20Lucas)/" TargetMode="External"/><Relationship Id="rId783" Type="http://schemas.openxmlformats.org/officeDocument/2006/relationships/hyperlink" Target="https://youtu.be/QwnEza_4hC4" TargetMode="External"/><Relationship Id="rId990" Type="http://schemas.openxmlformats.org/officeDocument/2006/relationships/hyperlink" Target="https://files.afu.se/Downloads/Transcripts/Inception%20Radio%20(Mike%20Lucas)/" TargetMode="External"/><Relationship Id="rId1427" Type="http://schemas.openxmlformats.org/officeDocument/2006/relationships/hyperlink" Target="https://youtu.be/yxxtQKjCrp0" TargetMode="External"/><Relationship Id="rId229" Type="http://schemas.openxmlformats.org/officeDocument/2006/relationships/hyperlink" Target="https://youtu.be/X-kqgcK4alY" TargetMode="External"/><Relationship Id="rId436" Type="http://schemas.openxmlformats.org/officeDocument/2006/relationships/hyperlink" Target="https://files.afu.se/Downloads/Transcripts/Inception%20Radio%20(Mike%20Lucas)/" TargetMode="External"/><Relationship Id="rId643" Type="http://schemas.openxmlformats.org/officeDocument/2006/relationships/hyperlink" Target="https://youtu.be/f2Ut8VwlRAU" TargetMode="External"/><Relationship Id="rId1066" Type="http://schemas.openxmlformats.org/officeDocument/2006/relationships/hyperlink" Target="https://files.afu.se/Downloads/Transcripts/Inception%20Radio%20(Mike%20Lucas)/" TargetMode="External"/><Relationship Id="rId1273" Type="http://schemas.openxmlformats.org/officeDocument/2006/relationships/hyperlink" Target="https://youtu.be/TvmFJjPpHd0" TargetMode="External"/><Relationship Id="rId850" Type="http://schemas.openxmlformats.org/officeDocument/2006/relationships/hyperlink" Target="https://files.afu.se/Downloads/Transcripts/Inception%20Radio%20(Mike%20Lucas)/" TargetMode="External"/><Relationship Id="rId948" Type="http://schemas.openxmlformats.org/officeDocument/2006/relationships/hyperlink" Target="https://files.afu.se/Downloads/Transcripts/Inception%20Radio%20(Mike%20Lucas)/" TargetMode="External"/><Relationship Id="rId1133" Type="http://schemas.openxmlformats.org/officeDocument/2006/relationships/hyperlink" Target="https://youtu.be/CrXu8YubWAo" TargetMode="External"/><Relationship Id="rId77" Type="http://schemas.openxmlformats.org/officeDocument/2006/relationships/hyperlink" Target="https://youtu.be/MkJMK7NfhCk" TargetMode="External"/><Relationship Id="rId282" Type="http://schemas.openxmlformats.org/officeDocument/2006/relationships/hyperlink" Target="https://files.afu.se/Downloads/Transcripts/Inception%20Radio%20(Mike%20Lucas)/" TargetMode="External"/><Relationship Id="rId503" Type="http://schemas.openxmlformats.org/officeDocument/2006/relationships/hyperlink" Target="https://youtu.be/Ra7rDMwUXaU" TargetMode="External"/><Relationship Id="rId587" Type="http://schemas.openxmlformats.org/officeDocument/2006/relationships/hyperlink" Target="https://youtu.be/XozVoAPUUIk" TargetMode="External"/><Relationship Id="rId710" Type="http://schemas.openxmlformats.org/officeDocument/2006/relationships/hyperlink" Target="https://files.afu.se/Downloads/Transcripts/Inception%20Radio%20(Mike%20Lucas)/" TargetMode="External"/><Relationship Id="rId808" Type="http://schemas.openxmlformats.org/officeDocument/2006/relationships/hyperlink" Target="https://files.afu.se/Downloads/Transcripts/Inception%20Radio%20(Mike%20Lucas)/" TargetMode="External"/><Relationship Id="rId1340" Type="http://schemas.openxmlformats.org/officeDocument/2006/relationships/hyperlink" Target="https://files.afu.se/Downloads/Transcripts/Inception%20Radio%20(Mike%20Lucas)/" TargetMode="External"/><Relationship Id="rId1438" Type="http://schemas.openxmlformats.org/officeDocument/2006/relationships/hyperlink" Target="https://files.afu.se/Downloads/Transcripts/Inception%20Radio%20(Mike%20Lucas)/" TargetMode="External"/><Relationship Id="rId8" Type="http://schemas.openxmlformats.org/officeDocument/2006/relationships/hyperlink" Target="https://files.afu.se/Downloads/Transcripts/Inception%20Radio%20(Mike%20Lucas)/" TargetMode="External"/><Relationship Id="rId142" Type="http://schemas.openxmlformats.org/officeDocument/2006/relationships/hyperlink" Target="https://files.afu.se/Downloads/Transcripts/Inception%20Radio%20(Mike%20Lucas)/" TargetMode="External"/><Relationship Id="rId447" Type="http://schemas.openxmlformats.org/officeDocument/2006/relationships/hyperlink" Target="https://youtu.be/Smx_4Jn2Za8" TargetMode="External"/><Relationship Id="rId794" Type="http://schemas.openxmlformats.org/officeDocument/2006/relationships/hyperlink" Target="https://files.afu.se/Downloads/Transcripts/Inception%20Radio%20(Mike%20Lucas)/" TargetMode="External"/><Relationship Id="rId1077" Type="http://schemas.openxmlformats.org/officeDocument/2006/relationships/hyperlink" Target="https://youtu.be/npSEGzMny5o" TargetMode="External"/><Relationship Id="rId1200" Type="http://schemas.openxmlformats.org/officeDocument/2006/relationships/hyperlink" Target="https://files.afu.se/Downloads/Transcripts/Inception%20Radio%20(Mike%20Lucas)/" TargetMode="External"/><Relationship Id="rId654" Type="http://schemas.openxmlformats.org/officeDocument/2006/relationships/hyperlink" Target="https://files.afu.se/Downloads/Transcripts/Inception%20Radio%20(Mike%20Lucas)/" TargetMode="External"/><Relationship Id="rId861" Type="http://schemas.openxmlformats.org/officeDocument/2006/relationships/hyperlink" Target="https://youtu.be/wNlt9UPlaUM" TargetMode="External"/><Relationship Id="rId959" Type="http://schemas.openxmlformats.org/officeDocument/2006/relationships/hyperlink" Target="https://youtu.be/lDuaxhkYmwI" TargetMode="External"/><Relationship Id="rId1284" Type="http://schemas.openxmlformats.org/officeDocument/2006/relationships/hyperlink" Target="https://files.afu.se/Downloads/Transcripts/Inception%20Radio%20(Mike%20Lucas)/" TargetMode="External"/><Relationship Id="rId293" Type="http://schemas.openxmlformats.org/officeDocument/2006/relationships/hyperlink" Target="https://youtu.be/fp1nIyNmXUc" TargetMode="External"/><Relationship Id="rId307" Type="http://schemas.openxmlformats.org/officeDocument/2006/relationships/hyperlink" Target="https://youtu.be/F-QnMd05Wq8" TargetMode="External"/><Relationship Id="rId514" Type="http://schemas.openxmlformats.org/officeDocument/2006/relationships/hyperlink" Target="https://files.afu.se/Downloads/Transcripts/Inception%20Radio%20(Mike%20Lucas)/" TargetMode="External"/><Relationship Id="rId721" Type="http://schemas.openxmlformats.org/officeDocument/2006/relationships/hyperlink" Target="https://youtu.be/T2u3-q2MLUI" TargetMode="External"/><Relationship Id="rId1144" Type="http://schemas.openxmlformats.org/officeDocument/2006/relationships/hyperlink" Target="https://files.afu.se/Downloads/Transcripts/Inception%20Radio%20(Mike%20Lucas)/" TargetMode="External"/><Relationship Id="rId1351" Type="http://schemas.openxmlformats.org/officeDocument/2006/relationships/hyperlink" Target="https://youtu.be/eMUBA6C9u-k" TargetMode="External"/><Relationship Id="rId88" Type="http://schemas.openxmlformats.org/officeDocument/2006/relationships/hyperlink" Target="https://files.afu.se/Downloads/Transcripts/Inception%20Radio%20(Mike%20Lucas)/" TargetMode="External"/><Relationship Id="rId153" Type="http://schemas.openxmlformats.org/officeDocument/2006/relationships/hyperlink" Target="https://youtu.be/ydDhVtBLZAs" TargetMode="External"/><Relationship Id="rId360" Type="http://schemas.openxmlformats.org/officeDocument/2006/relationships/hyperlink" Target="https://files.afu.se/Downloads/Transcripts/Inception%20Radio%20(Mike%20Lucas)/" TargetMode="External"/><Relationship Id="rId598" Type="http://schemas.openxmlformats.org/officeDocument/2006/relationships/hyperlink" Target="https://files.afu.se/Downloads/Transcripts/Inception%20Radio%20(Mike%20Lucas)/" TargetMode="External"/><Relationship Id="rId819" Type="http://schemas.openxmlformats.org/officeDocument/2006/relationships/hyperlink" Target="https://youtu.be/M6eUO3zuzt8" TargetMode="External"/><Relationship Id="rId1004" Type="http://schemas.openxmlformats.org/officeDocument/2006/relationships/hyperlink" Target="https://files.afu.se/Downloads/Transcripts/Inception%20Radio%20(Mike%20Lucas)/" TargetMode="External"/><Relationship Id="rId1211" Type="http://schemas.openxmlformats.org/officeDocument/2006/relationships/hyperlink" Target="https://youtu.be/6CPrQ6-GsOs" TargetMode="External"/><Relationship Id="rId220" Type="http://schemas.openxmlformats.org/officeDocument/2006/relationships/hyperlink" Target="https://files.afu.se/Downloads/Transcripts/Inception%20Radio%20(Mike%20Lucas)/" TargetMode="External"/><Relationship Id="rId458" Type="http://schemas.openxmlformats.org/officeDocument/2006/relationships/hyperlink" Target="https://files.afu.se/Downloads/Transcripts/Inception%20Radio%20(Mike%20Lucas)/" TargetMode="External"/><Relationship Id="rId665" Type="http://schemas.openxmlformats.org/officeDocument/2006/relationships/hyperlink" Target="https://youtu.be/yjuwbWSEM4Y" TargetMode="External"/><Relationship Id="rId872" Type="http://schemas.openxmlformats.org/officeDocument/2006/relationships/hyperlink" Target="https://files.afu.se/Downloads/Transcripts/Inception%20Radio%20(Mike%20Lucas)/" TargetMode="External"/><Relationship Id="rId1088" Type="http://schemas.openxmlformats.org/officeDocument/2006/relationships/hyperlink" Target="https://files.afu.se/Downloads/Transcripts/Inception%20Radio%20(Mike%20Lucas)/" TargetMode="External"/><Relationship Id="rId1295" Type="http://schemas.openxmlformats.org/officeDocument/2006/relationships/hyperlink" Target="https://youtu.be/ROfi5gr3By4" TargetMode="External"/><Relationship Id="rId1309" Type="http://schemas.openxmlformats.org/officeDocument/2006/relationships/hyperlink" Target="https://youtu.be/pCw6mBGiHsU" TargetMode="External"/><Relationship Id="rId15" Type="http://schemas.openxmlformats.org/officeDocument/2006/relationships/hyperlink" Target="https://youtu.be/11B0iCt4iao" TargetMode="External"/><Relationship Id="rId318" Type="http://schemas.openxmlformats.org/officeDocument/2006/relationships/hyperlink" Target="https://files.afu.se/Downloads/Transcripts/Inception%20Radio%20(Mike%20Lucas)/" TargetMode="External"/><Relationship Id="rId525" Type="http://schemas.openxmlformats.org/officeDocument/2006/relationships/hyperlink" Target="https://youtu.be/NUvBY-WCfXw" TargetMode="External"/><Relationship Id="rId732" Type="http://schemas.openxmlformats.org/officeDocument/2006/relationships/hyperlink" Target="https://files.afu.se/Downloads/Transcripts/Inception%20Radio%20(Mike%20Lucas)/" TargetMode="External"/><Relationship Id="rId1155" Type="http://schemas.openxmlformats.org/officeDocument/2006/relationships/hyperlink" Target="https://youtu.be/snAEcFqYzqU" TargetMode="External"/><Relationship Id="rId1362" Type="http://schemas.openxmlformats.org/officeDocument/2006/relationships/hyperlink" Target="https://files.afu.se/Downloads/Transcripts/Inception%20Radio%20(Mike%20Lucas)/" TargetMode="External"/><Relationship Id="rId99" Type="http://schemas.openxmlformats.org/officeDocument/2006/relationships/hyperlink" Target="https://youtu.be/q7TBk3yMwBs" TargetMode="External"/><Relationship Id="rId164" Type="http://schemas.openxmlformats.org/officeDocument/2006/relationships/hyperlink" Target="https://files.afu.se/Downloads/Transcripts/Inception%20Radio%20(Mike%20Lucas)/" TargetMode="External"/><Relationship Id="rId371" Type="http://schemas.openxmlformats.org/officeDocument/2006/relationships/hyperlink" Target="https://youtu.be/Wgeg4FTqyo0" TargetMode="External"/><Relationship Id="rId1015" Type="http://schemas.openxmlformats.org/officeDocument/2006/relationships/hyperlink" Target="https://youtu.be/K3fNWN3JLN0" TargetMode="External"/><Relationship Id="rId1222" Type="http://schemas.openxmlformats.org/officeDocument/2006/relationships/hyperlink" Target="https://files.afu.se/Downloads/Transcripts/Inception%20Radio%20(Mike%20Lucas)/" TargetMode="External"/><Relationship Id="rId469" Type="http://schemas.openxmlformats.org/officeDocument/2006/relationships/hyperlink" Target="https://youtu.be/muZU38ROGlI" TargetMode="External"/><Relationship Id="rId676" Type="http://schemas.openxmlformats.org/officeDocument/2006/relationships/hyperlink" Target="https://files.afu.se/Downloads/Transcripts/Inception%20Radio%20(Mike%20Lucas)/" TargetMode="External"/><Relationship Id="rId883" Type="http://schemas.openxmlformats.org/officeDocument/2006/relationships/hyperlink" Target="https://youtu.be/xwPhPeAl378" TargetMode="External"/><Relationship Id="rId1099" Type="http://schemas.openxmlformats.org/officeDocument/2006/relationships/hyperlink" Target="https://youtu.be/r3a_Os5-1QM" TargetMode="External"/><Relationship Id="rId26" Type="http://schemas.openxmlformats.org/officeDocument/2006/relationships/hyperlink" Target="https://files.afu.se/Downloads/Transcripts/Inception%20Radio%20(Mike%20Lucas)/" TargetMode="External"/><Relationship Id="rId231" Type="http://schemas.openxmlformats.org/officeDocument/2006/relationships/hyperlink" Target="https://youtu.be/IaQKX0Zg6q4" TargetMode="External"/><Relationship Id="rId329" Type="http://schemas.openxmlformats.org/officeDocument/2006/relationships/hyperlink" Target="https://youtu.be/0y4inH4IE58" TargetMode="External"/><Relationship Id="rId536" Type="http://schemas.openxmlformats.org/officeDocument/2006/relationships/hyperlink" Target="https://files.afu.se/Downloads/Transcripts/Inception%20Radio%20(Mike%20Lucas)/" TargetMode="External"/><Relationship Id="rId1166" Type="http://schemas.openxmlformats.org/officeDocument/2006/relationships/hyperlink" Target="https://files.afu.se/Downloads/Transcripts/Inception%20Radio%20(Mike%20Lucas)/" TargetMode="External"/><Relationship Id="rId1373" Type="http://schemas.openxmlformats.org/officeDocument/2006/relationships/hyperlink" Target="https://youtu.be/mJ8i2MXxLEg" TargetMode="External"/><Relationship Id="rId175" Type="http://schemas.openxmlformats.org/officeDocument/2006/relationships/hyperlink" Target="https://youtu.be/LDHYr7lKFf0" TargetMode="External"/><Relationship Id="rId743" Type="http://schemas.openxmlformats.org/officeDocument/2006/relationships/hyperlink" Target="https://youtu.be/jI86nH77CAo" TargetMode="External"/><Relationship Id="rId950" Type="http://schemas.openxmlformats.org/officeDocument/2006/relationships/hyperlink" Target="https://files.afu.se/Downloads/Transcripts/Inception%20Radio%20(Mike%20Lucas)/" TargetMode="External"/><Relationship Id="rId1026" Type="http://schemas.openxmlformats.org/officeDocument/2006/relationships/hyperlink" Target="https://files.afu.se/Downloads/Transcripts/Inception%20Radio%20(Mike%20Lucas)/" TargetMode="External"/><Relationship Id="rId382" Type="http://schemas.openxmlformats.org/officeDocument/2006/relationships/hyperlink" Target="https://files.afu.se/Downloads/Transcripts/Inception%20Radio%20(Mike%20Lucas)/" TargetMode="External"/><Relationship Id="rId603" Type="http://schemas.openxmlformats.org/officeDocument/2006/relationships/hyperlink" Target="https://youtu.be/ZfM4fPEM2i8" TargetMode="External"/><Relationship Id="rId687" Type="http://schemas.openxmlformats.org/officeDocument/2006/relationships/hyperlink" Target="https://youtu.be/cOCGJ-xanNE" TargetMode="External"/><Relationship Id="rId810" Type="http://schemas.openxmlformats.org/officeDocument/2006/relationships/hyperlink" Target="https://files.afu.se/Downloads/Transcripts/Inception%20Radio%20(Mike%20Lucas)/" TargetMode="External"/><Relationship Id="rId908" Type="http://schemas.openxmlformats.org/officeDocument/2006/relationships/hyperlink" Target="https://files.afu.se/Downloads/Transcripts/Inception%20Radio%20(Mike%20Lucas)/" TargetMode="External"/><Relationship Id="rId1233" Type="http://schemas.openxmlformats.org/officeDocument/2006/relationships/hyperlink" Target="https://youtu.be/SfFsnomYq64" TargetMode="External"/><Relationship Id="rId1440" Type="http://schemas.openxmlformats.org/officeDocument/2006/relationships/hyperlink" Target="https://files.afu.se/Downloads/Transcripts/Inception%20Radio%20(Mike%20Lucas)/" TargetMode="External"/><Relationship Id="rId242" Type="http://schemas.openxmlformats.org/officeDocument/2006/relationships/hyperlink" Target="https://files.afu.se/Downloads/Transcripts/Inception%20Radio%20(Mike%20Lucas)/" TargetMode="External"/><Relationship Id="rId894" Type="http://schemas.openxmlformats.org/officeDocument/2006/relationships/hyperlink" Target="https://files.afu.se/Downloads/Transcripts/Inception%20Radio%20(Mike%20Lucas)/" TargetMode="External"/><Relationship Id="rId1177" Type="http://schemas.openxmlformats.org/officeDocument/2006/relationships/hyperlink" Target="https://youtu.be/jam8sGAAvdA" TargetMode="External"/><Relationship Id="rId1300" Type="http://schemas.openxmlformats.org/officeDocument/2006/relationships/hyperlink" Target="https://files.afu.se/Downloads/Transcripts/Inception%20Radio%20(Mike%20Lucas)/" TargetMode="External"/><Relationship Id="rId37" Type="http://schemas.openxmlformats.org/officeDocument/2006/relationships/hyperlink" Target="https://youtu.be/PJrvplTDkOk" TargetMode="External"/><Relationship Id="rId102" Type="http://schemas.openxmlformats.org/officeDocument/2006/relationships/hyperlink" Target="https://files.afu.se/Downloads/Transcripts/Inception%20Radio%20(Mike%20Lucas)/" TargetMode="External"/><Relationship Id="rId547" Type="http://schemas.openxmlformats.org/officeDocument/2006/relationships/hyperlink" Target="https://youtu.be/4VHwThnOH5s" TargetMode="External"/><Relationship Id="rId754" Type="http://schemas.openxmlformats.org/officeDocument/2006/relationships/hyperlink" Target="https://files.afu.se/Downloads/Transcripts/Inception%20Radio%20(Mike%20Lucas)/" TargetMode="External"/><Relationship Id="rId961" Type="http://schemas.openxmlformats.org/officeDocument/2006/relationships/hyperlink" Target="https://youtu.be/pnDEoYfZmp8" TargetMode="External"/><Relationship Id="rId1384" Type="http://schemas.openxmlformats.org/officeDocument/2006/relationships/hyperlink" Target="https://files.afu.se/Downloads/Transcripts/Inception%20Radio%20(Mike%20Lucas)/" TargetMode="External"/><Relationship Id="rId90" Type="http://schemas.openxmlformats.org/officeDocument/2006/relationships/hyperlink" Target="https://files.afu.se/Downloads/Transcripts/Inception%20Radio%20(Mike%20Lucas)/" TargetMode="External"/><Relationship Id="rId186" Type="http://schemas.openxmlformats.org/officeDocument/2006/relationships/hyperlink" Target="https://files.afu.se/Downloads/Transcripts/Inception%20Radio%20(Mike%20Lucas)/" TargetMode="External"/><Relationship Id="rId393" Type="http://schemas.openxmlformats.org/officeDocument/2006/relationships/hyperlink" Target="https://youtu.be/1ZGg6wBwHUE" TargetMode="External"/><Relationship Id="rId407" Type="http://schemas.openxmlformats.org/officeDocument/2006/relationships/hyperlink" Target="https://youtu.be/jix8Q-Q5Og4" TargetMode="External"/><Relationship Id="rId614" Type="http://schemas.openxmlformats.org/officeDocument/2006/relationships/hyperlink" Target="https://files.afu.se/Downloads/Transcripts/Inception%20Radio%20(Mike%20Lucas)/" TargetMode="External"/><Relationship Id="rId821" Type="http://schemas.openxmlformats.org/officeDocument/2006/relationships/hyperlink" Target="https://youtu.be/bFn62v053SE" TargetMode="External"/><Relationship Id="rId1037" Type="http://schemas.openxmlformats.org/officeDocument/2006/relationships/hyperlink" Target="https://youtu.be/FVZXmcntlkA" TargetMode="External"/><Relationship Id="rId1244" Type="http://schemas.openxmlformats.org/officeDocument/2006/relationships/hyperlink" Target="https://files.afu.se/Downloads/Transcripts/Inception%20Radio%20(Mike%20Lucas)/" TargetMode="External"/><Relationship Id="rId253" Type="http://schemas.openxmlformats.org/officeDocument/2006/relationships/hyperlink" Target="https://youtu.be/luYuQKoQ1_g" TargetMode="External"/><Relationship Id="rId460" Type="http://schemas.openxmlformats.org/officeDocument/2006/relationships/hyperlink" Target="https://files.afu.se/Downloads/Transcripts/Inception%20Radio%20(Mike%20Lucas)/" TargetMode="External"/><Relationship Id="rId698" Type="http://schemas.openxmlformats.org/officeDocument/2006/relationships/hyperlink" Target="https://files.afu.se/Downloads/Transcripts/Inception%20Radio%20(Mike%20Lucas)/" TargetMode="External"/><Relationship Id="rId919" Type="http://schemas.openxmlformats.org/officeDocument/2006/relationships/hyperlink" Target="https://youtu.be/aUWhWeVEy4w" TargetMode="External"/><Relationship Id="rId1090" Type="http://schemas.openxmlformats.org/officeDocument/2006/relationships/hyperlink" Target="https://files.afu.se/Downloads/Transcripts/Inception%20Radio%20(Mike%20Lucas)/" TargetMode="External"/><Relationship Id="rId1104" Type="http://schemas.openxmlformats.org/officeDocument/2006/relationships/hyperlink" Target="https://files.afu.se/Downloads/Transcripts/Inception%20Radio%20(Mike%20Lucas)/" TargetMode="External"/><Relationship Id="rId1311" Type="http://schemas.openxmlformats.org/officeDocument/2006/relationships/hyperlink" Target="https://youtu.be/zGkG3ejteTA" TargetMode="External"/><Relationship Id="rId48" Type="http://schemas.openxmlformats.org/officeDocument/2006/relationships/hyperlink" Target="https://files.afu.se/Downloads/Transcripts/Inception%20Radio%20(Mike%20Lucas)/" TargetMode="External"/><Relationship Id="rId113" Type="http://schemas.openxmlformats.org/officeDocument/2006/relationships/hyperlink" Target="https://youtu.be/N0NkzAbfAvc" TargetMode="External"/><Relationship Id="rId320" Type="http://schemas.openxmlformats.org/officeDocument/2006/relationships/hyperlink" Target="https://files.afu.se/Downloads/Transcripts/Inception%20Radio%20(Mike%20Lucas)/" TargetMode="External"/><Relationship Id="rId558" Type="http://schemas.openxmlformats.org/officeDocument/2006/relationships/hyperlink" Target="https://files.afu.se/Downloads/Transcripts/Inception%20Radio%20(Mike%20Lucas)/" TargetMode="External"/><Relationship Id="rId765" Type="http://schemas.openxmlformats.org/officeDocument/2006/relationships/hyperlink" Target="https://youtu.be/Gj4UauklYDw" TargetMode="External"/><Relationship Id="rId972" Type="http://schemas.openxmlformats.org/officeDocument/2006/relationships/hyperlink" Target="https://files.afu.se/Downloads/Transcripts/Inception%20Radio%20(Mike%20Lucas)/" TargetMode="External"/><Relationship Id="rId1188" Type="http://schemas.openxmlformats.org/officeDocument/2006/relationships/hyperlink" Target="https://files.afu.se/Downloads/Transcripts/Inception%20Radio%20(Mike%20Lucas)/" TargetMode="External"/><Relationship Id="rId1395" Type="http://schemas.openxmlformats.org/officeDocument/2006/relationships/hyperlink" Target="https://youtu.be/L4I_CsjH8zw" TargetMode="External"/><Relationship Id="rId1409" Type="http://schemas.openxmlformats.org/officeDocument/2006/relationships/hyperlink" Target="https://youtu.be/uKDl9Av-Xcs" TargetMode="External"/><Relationship Id="rId197" Type="http://schemas.openxmlformats.org/officeDocument/2006/relationships/hyperlink" Target="https://youtu.be/g5p-j6OnPEg" TargetMode="External"/><Relationship Id="rId418" Type="http://schemas.openxmlformats.org/officeDocument/2006/relationships/hyperlink" Target="https://files.afu.se/Downloads/Transcripts/Inception%20Radio%20(Mike%20Lucas)/" TargetMode="External"/><Relationship Id="rId625" Type="http://schemas.openxmlformats.org/officeDocument/2006/relationships/hyperlink" Target="https://youtu.be/Vp4HvN-sSnY" TargetMode="External"/><Relationship Id="rId832" Type="http://schemas.openxmlformats.org/officeDocument/2006/relationships/hyperlink" Target="https://files.afu.se/Downloads/Transcripts/Inception%20Radio%20(Mike%20Lucas)/" TargetMode="External"/><Relationship Id="rId1048" Type="http://schemas.openxmlformats.org/officeDocument/2006/relationships/hyperlink" Target="https://files.afu.se/Downloads/Transcripts/Inception%20Radio%20(Mike%20Lucas)/" TargetMode="External"/><Relationship Id="rId1255" Type="http://schemas.openxmlformats.org/officeDocument/2006/relationships/hyperlink" Target="https://youtu.be/j8HZ3iNWhiY" TargetMode="External"/><Relationship Id="rId264" Type="http://schemas.openxmlformats.org/officeDocument/2006/relationships/hyperlink" Target="https://files.afu.se/Downloads/Transcripts/Inception%20Radio%20(Mike%20Lucas)/" TargetMode="External"/><Relationship Id="rId471" Type="http://schemas.openxmlformats.org/officeDocument/2006/relationships/hyperlink" Target="https://youtu.be/nEsJ9lT7aY8" TargetMode="External"/><Relationship Id="rId1115" Type="http://schemas.openxmlformats.org/officeDocument/2006/relationships/hyperlink" Target="https://youtu.be/jNtnT_cJBmA" TargetMode="External"/><Relationship Id="rId1322" Type="http://schemas.openxmlformats.org/officeDocument/2006/relationships/hyperlink" Target="https://files.afu.se/Downloads/Transcripts/Inception%20Radio%20(Mike%20Lucas)/" TargetMode="External"/><Relationship Id="rId59" Type="http://schemas.openxmlformats.org/officeDocument/2006/relationships/hyperlink" Target="https://youtu.be/G22S2-zREuw" TargetMode="External"/><Relationship Id="rId124" Type="http://schemas.openxmlformats.org/officeDocument/2006/relationships/hyperlink" Target="https://files.afu.se/Downloads/Transcripts/Inception%20Radio%20(Mike%20Lucas)/" TargetMode="External"/><Relationship Id="rId569" Type="http://schemas.openxmlformats.org/officeDocument/2006/relationships/hyperlink" Target="https://youtu.be/Gl1CJrQmiQw" TargetMode="External"/><Relationship Id="rId776" Type="http://schemas.openxmlformats.org/officeDocument/2006/relationships/hyperlink" Target="https://files.afu.se/Downloads/Transcripts/Inception%20Radio%20(Mike%20Lucas)/" TargetMode="External"/><Relationship Id="rId983" Type="http://schemas.openxmlformats.org/officeDocument/2006/relationships/hyperlink" Target="https://youtu.be/FkFnCyvY9Z0" TargetMode="External"/><Relationship Id="rId1199" Type="http://schemas.openxmlformats.org/officeDocument/2006/relationships/hyperlink" Target="https://youtu.be/3yjOgpl7mzU" TargetMode="External"/><Relationship Id="rId331" Type="http://schemas.openxmlformats.org/officeDocument/2006/relationships/hyperlink" Target="https://youtu.be/EElizXMkq8o" TargetMode="External"/><Relationship Id="rId429" Type="http://schemas.openxmlformats.org/officeDocument/2006/relationships/hyperlink" Target="https://youtu.be/B57_1hJN_QM" TargetMode="External"/><Relationship Id="rId636" Type="http://schemas.openxmlformats.org/officeDocument/2006/relationships/hyperlink" Target="https://files.afu.se/Downloads/Transcripts/Inception%20Radio%20(Mike%20Lucas)/" TargetMode="External"/><Relationship Id="rId1059" Type="http://schemas.openxmlformats.org/officeDocument/2006/relationships/hyperlink" Target="https://youtu.be/EXwYTIpM4PY" TargetMode="External"/><Relationship Id="rId1266" Type="http://schemas.openxmlformats.org/officeDocument/2006/relationships/hyperlink" Target="https://files.afu.se/Downloads/Transcripts/Inception%20Radio%20(Mike%20Lucas)/" TargetMode="External"/><Relationship Id="rId843" Type="http://schemas.openxmlformats.org/officeDocument/2006/relationships/hyperlink" Target="https://youtu.be/-yJEg56aDMg" TargetMode="External"/><Relationship Id="rId1126" Type="http://schemas.openxmlformats.org/officeDocument/2006/relationships/hyperlink" Target="https://files.afu.se/Downloads/Transcripts/Inception%20Radio%20(Mike%20Lucas)/" TargetMode="External"/><Relationship Id="rId275" Type="http://schemas.openxmlformats.org/officeDocument/2006/relationships/hyperlink" Target="https://youtu.be/ng_NIltD7Uo" TargetMode="External"/><Relationship Id="rId482" Type="http://schemas.openxmlformats.org/officeDocument/2006/relationships/hyperlink" Target="https://files.afu.se/Downloads/Transcripts/Inception%20Radio%20(Mike%20Lucas)/" TargetMode="External"/><Relationship Id="rId703" Type="http://schemas.openxmlformats.org/officeDocument/2006/relationships/hyperlink" Target="https://youtu.be/NsRgCbESssE" TargetMode="External"/><Relationship Id="rId910" Type="http://schemas.openxmlformats.org/officeDocument/2006/relationships/hyperlink" Target="https://files.afu.se/Downloads/Transcripts/Inception%20Radio%20(Mike%20Lucas)/" TargetMode="External"/><Relationship Id="rId1333" Type="http://schemas.openxmlformats.org/officeDocument/2006/relationships/hyperlink" Target="https://youtu.be/Lf213a2ssZE" TargetMode="External"/><Relationship Id="rId135" Type="http://schemas.openxmlformats.org/officeDocument/2006/relationships/hyperlink" Target="https://youtu.be/Xw_-ImHNRPs" TargetMode="External"/><Relationship Id="rId342" Type="http://schemas.openxmlformats.org/officeDocument/2006/relationships/hyperlink" Target="https://files.afu.se/Downloads/Transcripts/Inception%20Radio%20(Mike%20Lucas)/" TargetMode="External"/><Relationship Id="rId787" Type="http://schemas.openxmlformats.org/officeDocument/2006/relationships/hyperlink" Target="https://youtu.be/4AjMdSy4wY8" TargetMode="External"/><Relationship Id="rId994" Type="http://schemas.openxmlformats.org/officeDocument/2006/relationships/hyperlink" Target="https://files.afu.se/Downloads/Transcripts/Inception%20Radio%20(Mike%20Lucas)/" TargetMode="External"/><Relationship Id="rId1400" Type="http://schemas.openxmlformats.org/officeDocument/2006/relationships/hyperlink" Target="https://files.afu.se/Downloads/Transcripts/Inception%20Radio%20(Mike%20Lucas)/" TargetMode="External"/><Relationship Id="rId202" Type="http://schemas.openxmlformats.org/officeDocument/2006/relationships/hyperlink" Target="https://files.afu.se/Downloads/Transcripts/Inception%20Radio%20(Mike%20Lucas)/" TargetMode="External"/><Relationship Id="rId647" Type="http://schemas.openxmlformats.org/officeDocument/2006/relationships/hyperlink" Target="https://youtu.be/TUfY51hfqlU" TargetMode="External"/><Relationship Id="rId854" Type="http://schemas.openxmlformats.org/officeDocument/2006/relationships/hyperlink" Target="https://files.afu.se/Downloads/Transcripts/Inception%20Radio%20(Mike%20Lucas)/" TargetMode="External"/><Relationship Id="rId1277" Type="http://schemas.openxmlformats.org/officeDocument/2006/relationships/hyperlink" Target="https://youtu.be/eqWNpm24qZA" TargetMode="External"/><Relationship Id="rId286" Type="http://schemas.openxmlformats.org/officeDocument/2006/relationships/hyperlink" Target="https://files.afu.se/Downloads/Transcripts/Inception%20Radio%20(Mike%20Lucas)/" TargetMode="External"/><Relationship Id="rId493" Type="http://schemas.openxmlformats.org/officeDocument/2006/relationships/hyperlink" Target="https://youtu.be/hET7w7XihV0" TargetMode="External"/><Relationship Id="rId507" Type="http://schemas.openxmlformats.org/officeDocument/2006/relationships/hyperlink" Target="https://youtu.be/uFJ2fvBvbzc" TargetMode="External"/><Relationship Id="rId714" Type="http://schemas.openxmlformats.org/officeDocument/2006/relationships/hyperlink" Target="https://files.afu.se/Downloads/Transcripts/Inception%20Radio%20(Mike%20Lucas)/" TargetMode="External"/><Relationship Id="rId921" Type="http://schemas.openxmlformats.org/officeDocument/2006/relationships/hyperlink" Target="https://youtu.be/L7to1fgLDsc" TargetMode="External"/><Relationship Id="rId1137" Type="http://schemas.openxmlformats.org/officeDocument/2006/relationships/hyperlink" Target="https://youtu.be/KVm7Fp6Au5s" TargetMode="External"/><Relationship Id="rId1344" Type="http://schemas.openxmlformats.org/officeDocument/2006/relationships/hyperlink" Target="https://files.afu.se/Downloads/Transcripts/Inception%20Radio%20(Mike%20Lucas)/" TargetMode="External"/><Relationship Id="rId50" Type="http://schemas.openxmlformats.org/officeDocument/2006/relationships/hyperlink" Target="https://files.afu.se/Downloads/Transcripts/Inception%20Radio%20(Mike%20Lucas)/" TargetMode="External"/><Relationship Id="rId146" Type="http://schemas.openxmlformats.org/officeDocument/2006/relationships/hyperlink" Target="https://files.afu.se/Downloads/Transcripts/Inception%20Radio%20(Mike%20Lucas)/" TargetMode="External"/><Relationship Id="rId353" Type="http://schemas.openxmlformats.org/officeDocument/2006/relationships/hyperlink" Target="https://youtu.be/ruqWOSRzr78" TargetMode="External"/><Relationship Id="rId560" Type="http://schemas.openxmlformats.org/officeDocument/2006/relationships/hyperlink" Target="https://files.afu.se/Downloads/Transcripts/Inception%20Radio%20(Mike%20Lucas)/" TargetMode="External"/><Relationship Id="rId798" Type="http://schemas.openxmlformats.org/officeDocument/2006/relationships/hyperlink" Target="https://files.afu.se/Downloads/Transcripts/Inception%20Radio%20(Mike%20Lucas)/" TargetMode="External"/><Relationship Id="rId1190" Type="http://schemas.openxmlformats.org/officeDocument/2006/relationships/hyperlink" Target="https://files.afu.se/Downloads/Transcripts/Inception%20Radio%20(Mike%20Lucas)/" TargetMode="External"/><Relationship Id="rId1204" Type="http://schemas.openxmlformats.org/officeDocument/2006/relationships/hyperlink" Target="https://files.afu.se/Downloads/Transcripts/Inception%20Radio%20(Mike%20Lucas)/" TargetMode="External"/><Relationship Id="rId1411" Type="http://schemas.openxmlformats.org/officeDocument/2006/relationships/hyperlink" Target="https://youtu.be/7ewUfJv0-a8" TargetMode="External"/><Relationship Id="rId213" Type="http://schemas.openxmlformats.org/officeDocument/2006/relationships/hyperlink" Target="https://youtu.be/1sn2inggUV0" TargetMode="External"/><Relationship Id="rId420" Type="http://schemas.openxmlformats.org/officeDocument/2006/relationships/hyperlink" Target="https://files.afu.se/Downloads/Transcripts/Inception%20Radio%20(Mike%20Lucas)/" TargetMode="External"/><Relationship Id="rId658" Type="http://schemas.openxmlformats.org/officeDocument/2006/relationships/hyperlink" Target="https://files.afu.se/Downloads/Transcripts/Inception%20Radio%20(Mike%20Lucas)/" TargetMode="External"/><Relationship Id="rId865" Type="http://schemas.openxmlformats.org/officeDocument/2006/relationships/hyperlink" Target="https://youtu.be/ptawX2GTbIM" TargetMode="External"/><Relationship Id="rId1050" Type="http://schemas.openxmlformats.org/officeDocument/2006/relationships/hyperlink" Target="https://files.afu.se/Downloads/Transcripts/Inception%20Radio%20(Mike%20Lucas)/" TargetMode="External"/><Relationship Id="rId1288" Type="http://schemas.openxmlformats.org/officeDocument/2006/relationships/hyperlink" Target="https://files.afu.se/Downloads/Transcripts/Inception%20Radio%20(Mike%20Lucas)/" TargetMode="External"/><Relationship Id="rId297" Type="http://schemas.openxmlformats.org/officeDocument/2006/relationships/hyperlink" Target="https://youtu.be/Ji8eywpd8UQ" TargetMode="External"/><Relationship Id="rId518" Type="http://schemas.openxmlformats.org/officeDocument/2006/relationships/hyperlink" Target="https://files.afu.se/Downloads/Transcripts/Inception%20Radio%20(Mike%20Lucas)/" TargetMode="External"/><Relationship Id="rId725" Type="http://schemas.openxmlformats.org/officeDocument/2006/relationships/hyperlink" Target="https://youtu.be/HrLtd926K80" TargetMode="External"/><Relationship Id="rId932" Type="http://schemas.openxmlformats.org/officeDocument/2006/relationships/hyperlink" Target="https://files.afu.se/Downloads/Transcripts/Inception%20Radio%20(Mike%20Lucas)/" TargetMode="External"/><Relationship Id="rId1148" Type="http://schemas.openxmlformats.org/officeDocument/2006/relationships/hyperlink" Target="https://files.afu.se/Downloads/Transcripts/Inception%20Radio%20(Mike%20Lucas)/" TargetMode="External"/><Relationship Id="rId1355" Type="http://schemas.openxmlformats.org/officeDocument/2006/relationships/hyperlink" Target="https://youtu.be/YUba7WeJiYU" TargetMode="External"/><Relationship Id="rId157" Type="http://schemas.openxmlformats.org/officeDocument/2006/relationships/hyperlink" Target="https://youtu.be/rDihqZu7760" TargetMode="External"/><Relationship Id="rId364" Type="http://schemas.openxmlformats.org/officeDocument/2006/relationships/hyperlink" Target="https://files.afu.se/Downloads/Transcripts/Inception%20Radio%20(Mike%20Lucas)/" TargetMode="External"/><Relationship Id="rId1008" Type="http://schemas.openxmlformats.org/officeDocument/2006/relationships/hyperlink" Target="https://files.afu.se/Downloads/Transcripts/Inception%20Radio%20(Mike%20Lucas)/" TargetMode="External"/><Relationship Id="rId1215" Type="http://schemas.openxmlformats.org/officeDocument/2006/relationships/hyperlink" Target="https://youtu.be/8opjGz6suBw" TargetMode="External"/><Relationship Id="rId1422" Type="http://schemas.openxmlformats.org/officeDocument/2006/relationships/hyperlink" Target="https://files.afu.se/Downloads/Transcripts/Inception%20Radio%20(Mike%20Lucas)/" TargetMode="External"/><Relationship Id="rId61" Type="http://schemas.openxmlformats.org/officeDocument/2006/relationships/hyperlink" Target="https://youtu.be/40YYD3X6h4E" TargetMode="External"/><Relationship Id="rId571" Type="http://schemas.openxmlformats.org/officeDocument/2006/relationships/hyperlink" Target="https://youtu.be/Ia45Ymq08i0" TargetMode="External"/><Relationship Id="rId669" Type="http://schemas.openxmlformats.org/officeDocument/2006/relationships/hyperlink" Target="https://youtu.be/AXOzoxyqq-Q" TargetMode="External"/><Relationship Id="rId876" Type="http://schemas.openxmlformats.org/officeDocument/2006/relationships/hyperlink" Target="https://files.afu.se/Downloads/Transcripts/Inception%20Radio%20(Mike%20Lucas)/" TargetMode="External"/><Relationship Id="rId1299" Type="http://schemas.openxmlformats.org/officeDocument/2006/relationships/hyperlink" Target="https://youtu.be/FuwUfMnEAxk" TargetMode="External"/><Relationship Id="rId19" Type="http://schemas.openxmlformats.org/officeDocument/2006/relationships/hyperlink" Target="https://youtu.be/hfQ78xwOmdg" TargetMode="External"/><Relationship Id="rId224" Type="http://schemas.openxmlformats.org/officeDocument/2006/relationships/hyperlink" Target="https://files.afu.se/Downloads/Transcripts/Inception%20Radio%20(Mike%20Lucas)/" TargetMode="External"/><Relationship Id="rId431" Type="http://schemas.openxmlformats.org/officeDocument/2006/relationships/hyperlink" Target="https://youtu.be/sZDehQaXGvw" TargetMode="External"/><Relationship Id="rId529" Type="http://schemas.openxmlformats.org/officeDocument/2006/relationships/hyperlink" Target="https://youtu.be/JXMBvnoK-uA" TargetMode="External"/><Relationship Id="rId736" Type="http://schemas.openxmlformats.org/officeDocument/2006/relationships/hyperlink" Target="https://files.afu.se/Downloads/Transcripts/Inception%20Radio%20(Mike%20Lucas)/" TargetMode="External"/><Relationship Id="rId1061" Type="http://schemas.openxmlformats.org/officeDocument/2006/relationships/hyperlink" Target="https://youtu.be/ELWjQzV4-t4" TargetMode="External"/><Relationship Id="rId1159" Type="http://schemas.openxmlformats.org/officeDocument/2006/relationships/hyperlink" Target="https://youtu.be/yvt5j9UHBS0" TargetMode="External"/><Relationship Id="rId1366" Type="http://schemas.openxmlformats.org/officeDocument/2006/relationships/hyperlink" Target="https://files.afu.se/Downloads/Transcripts/Inception%20Radio%20(Mike%20Lucas)/" TargetMode="External"/><Relationship Id="rId168" Type="http://schemas.openxmlformats.org/officeDocument/2006/relationships/hyperlink" Target="https://files.afu.se/Downloads/Transcripts/Inception%20Radio%20(Mike%20Lucas)/" TargetMode="External"/><Relationship Id="rId943" Type="http://schemas.openxmlformats.org/officeDocument/2006/relationships/hyperlink" Target="https://youtu.be/McWXVHG3LFk" TargetMode="External"/><Relationship Id="rId1019" Type="http://schemas.openxmlformats.org/officeDocument/2006/relationships/hyperlink" Target="https://youtu.be/pa7_wfSw2r0" TargetMode="External"/><Relationship Id="rId72" Type="http://schemas.openxmlformats.org/officeDocument/2006/relationships/hyperlink" Target="https://files.afu.se/Downloads/Transcripts/Inception%20Radio%20(Mike%20Lucas)/" TargetMode="External"/><Relationship Id="rId375" Type="http://schemas.openxmlformats.org/officeDocument/2006/relationships/hyperlink" Target="https://youtu.be/YmL69ouEm68" TargetMode="External"/><Relationship Id="rId582" Type="http://schemas.openxmlformats.org/officeDocument/2006/relationships/hyperlink" Target="https://files.afu.se/Downloads/Transcripts/Inception%20Radio%20(Mike%20Lucas)/" TargetMode="External"/><Relationship Id="rId803" Type="http://schemas.openxmlformats.org/officeDocument/2006/relationships/hyperlink" Target="https://youtu.be/kqSjwvYoRpY" TargetMode="External"/><Relationship Id="rId1226" Type="http://schemas.openxmlformats.org/officeDocument/2006/relationships/hyperlink" Target="https://files.afu.se/Downloads/Transcripts/Inception%20Radio%20(Mike%20Lucas)/" TargetMode="External"/><Relationship Id="rId1433" Type="http://schemas.openxmlformats.org/officeDocument/2006/relationships/hyperlink" Target="https://youtu.be/uvw-l2R1pPk" TargetMode="External"/><Relationship Id="rId3" Type="http://schemas.openxmlformats.org/officeDocument/2006/relationships/hyperlink" Target="https://youtu.be/HuVl6O2yqfQ" TargetMode="External"/><Relationship Id="rId235" Type="http://schemas.openxmlformats.org/officeDocument/2006/relationships/hyperlink" Target="https://youtu.be/Ba4ncWT3Nog" TargetMode="External"/><Relationship Id="rId442" Type="http://schemas.openxmlformats.org/officeDocument/2006/relationships/hyperlink" Target="https://files.afu.se/Downloads/Transcripts/Inception%20Radio%20(Mike%20Lucas)/" TargetMode="External"/><Relationship Id="rId887" Type="http://schemas.openxmlformats.org/officeDocument/2006/relationships/hyperlink" Target="https://youtu.be/ZC3acxBoGV4" TargetMode="External"/><Relationship Id="rId1072" Type="http://schemas.openxmlformats.org/officeDocument/2006/relationships/hyperlink" Target="https://files.afu.se/Downloads/Transcripts/Inception%20Radio%20(Mike%20Lucas)/" TargetMode="External"/><Relationship Id="rId302" Type="http://schemas.openxmlformats.org/officeDocument/2006/relationships/hyperlink" Target="https://files.afu.se/Downloads/Transcripts/Inception%20Radio%20(Mike%20Lucas)/" TargetMode="External"/><Relationship Id="rId747" Type="http://schemas.openxmlformats.org/officeDocument/2006/relationships/hyperlink" Target="https://youtu.be/j4FX5XqMNWk" TargetMode="External"/><Relationship Id="rId954" Type="http://schemas.openxmlformats.org/officeDocument/2006/relationships/hyperlink" Target="https://files.afu.se/Downloads/Transcripts/Inception%20Radio%20(Mike%20Lucas)/" TargetMode="External"/><Relationship Id="rId1377" Type="http://schemas.openxmlformats.org/officeDocument/2006/relationships/hyperlink" Target="https://youtu.be/OIB6wUKPEGQ" TargetMode="External"/><Relationship Id="rId83" Type="http://schemas.openxmlformats.org/officeDocument/2006/relationships/hyperlink" Target="https://youtu.be/-Cw-mg2qiUo" TargetMode="External"/><Relationship Id="rId179" Type="http://schemas.openxmlformats.org/officeDocument/2006/relationships/hyperlink" Target="https://youtu.be/kXuLHLkDzIs" TargetMode="External"/><Relationship Id="rId386" Type="http://schemas.openxmlformats.org/officeDocument/2006/relationships/hyperlink" Target="https://files.afu.se/Downloads/Transcripts/Inception%20Radio%20(Mike%20Lucas)/" TargetMode="External"/><Relationship Id="rId593" Type="http://schemas.openxmlformats.org/officeDocument/2006/relationships/hyperlink" Target="https://youtu.be/I2RnbrHsczE" TargetMode="External"/><Relationship Id="rId607" Type="http://schemas.openxmlformats.org/officeDocument/2006/relationships/hyperlink" Target="https://youtu.be/S0MtfSL8xz8" TargetMode="External"/><Relationship Id="rId814" Type="http://schemas.openxmlformats.org/officeDocument/2006/relationships/hyperlink" Target="https://files.afu.se/Downloads/Transcripts/Inception%20Radio%20(Mike%20Lucas)/" TargetMode="External"/><Relationship Id="rId1237" Type="http://schemas.openxmlformats.org/officeDocument/2006/relationships/hyperlink" Target="https://youtu.be/M_Hcr7RpqY0" TargetMode="External"/><Relationship Id="rId246" Type="http://schemas.openxmlformats.org/officeDocument/2006/relationships/hyperlink" Target="https://files.afu.se/Downloads/Transcripts/Inception%20Radio%20(Mike%20Lucas)/" TargetMode="External"/><Relationship Id="rId453" Type="http://schemas.openxmlformats.org/officeDocument/2006/relationships/hyperlink" Target="https://youtu.be/2QUMstW94lg" TargetMode="External"/><Relationship Id="rId660" Type="http://schemas.openxmlformats.org/officeDocument/2006/relationships/hyperlink" Target="https://files.afu.se/Downloads/Transcripts/Inception%20Radio%20(Mike%20Lucas)/" TargetMode="External"/><Relationship Id="rId898" Type="http://schemas.openxmlformats.org/officeDocument/2006/relationships/hyperlink" Target="https://files.afu.se/Downloads/Transcripts/Inception%20Radio%20(Mike%20Lucas)/" TargetMode="External"/><Relationship Id="rId1083" Type="http://schemas.openxmlformats.org/officeDocument/2006/relationships/hyperlink" Target="https://youtu.be/LUTfD4IJJ0s" TargetMode="External"/><Relationship Id="rId1290" Type="http://schemas.openxmlformats.org/officeDocument/2006/relationships/hyperlink" Target="https://files.afu.se/Downloads/Transcripts/Inception%20Radio%20(Mike%20Lucas)/" TargetMode="External"/><Relationship Id="rId1304" Type="http://schemas.openxmlformats.org/officeDocument/2006/relationships/hyperlink" Target="https://files.afu.se/Downloads/Transcripts/Inception%20Radio%20(Mike%20Lucas)/" TargetMode="External"/><Relationship Id="rId106" Type="http://schemas.openxmlformats.org/officeDocument/2006/relationships/hyperlink" Target="https://files.afu.se/Downloads/Transcripts/Inception%20Radio%20(Mike%20Lucas)/" TargetMode="External"/><Relationship Id="rId313" Type="http://schemas.openxmlformats.org/officeDocument/2006/relationships/hyperlink" Target="https://youtu.be/Z5Kg6bGeKgw" TargetMode="External"/><Relationship Id="rId758" Type="http://schemas.openxmlformats.org/officeDocument/2006/relationships/hyperlink" Target="https://files.afu.se/Downloads/Transcripts/Inception%20Radio%20(Mike%20Lucas)/" TargetMode="External"/><Relationship Id="rId965" Type="http://schemas.openxmlformats.org/officeDocument/2006/relationships/hyperlink" Target="https://youtu.be/qlyi_h1kzSk" TargetMode="External"/><Relationship Id="rId1150" Type="http://schemas.openxmlformats.org/officeDocument/2006/relationships/hyperlink" Target="https://files.afu.se/Downloads/Transcripts/Inception%20Radio%20(Mike%20Lucas)/" TargetMode="External"/><Relationship Id="rId1388" Type="http://schemas.openxmlformats.org/officeDocument/2006/relationships/hyperlink" Target="https://files.afu.se/Downloads/Transcripts/Inception%20Radio%20(Mike%20Lucas)/" TargetMode="External"/><Relationship Id="rId10" Type="http://schemas.openxmlformats.org/officeDocument/2006/relationships/hyperlink" Target="https://files.afu.se/Downloads/Transcripts/Inception%20Radio%20(Mike%20Lucas)/" TargetMode="External"/><Relationship Id="rId94" Type="http://schemas.openxmlformats.org/officeDocument/2006/relationships/hyperlink" Target="https://files.afu.se/Downloads/Transcripts/Inception%20Radio%20(Mike%20Lucas)/" TargetMode="External"/><Relationship Id="rId397" Type="http://schemas.openxmlformats.org/officeDocument/2006/relationships/hyperlink" Target="https://youtu.be/W-EAhaG-ub8" TargetMode="External"/><Relationship Id="rId520" Type="http://schemas.openxmlformats.org/officeDocument/2006/relationships/hyperlink" Target="https://files.afu.se/Downloads/Transcripts/Inception%20Radio%20(Mike%20Lucas)/" TargetMode="External"/><Relationship Id="rId618" Type="http://schemas.openxmlformats.org/officeDocument/2006/relationships/hyperlink" Target="https://files.afu.se/Downloads/Transcripts/Inception%20Radio%20(Mike%20Lucas)/" TargetMode="External"/><Relationship Id="rId825" Type="http://schemas.openxmlformats.org/officeDocument/2006/relationships/hyperlink" Target="https://youtu.be/7FYWplEAn6o" TargetMode="External"/><Relationship Id="rId1248" Type="http://schemas.openxmlformats.org/officeDocument/2006/relationships/hyperlink" Target="https://files.afu.se/Downloads/Transcripts/Inception%20Radio%20(Mike%20Lucas)/" TargetMode="External"/><Relationship Id="rId257" Type="http://schemas.openxmlformats.org/officeDocument/2006/relationships/hyperlink" Target="https://youtu.be/gL6M4z2OXGc" TargetMode="External"/><Relationship Id="rId464" Type="http://schemas.openxmlformats.org/officeDocument/2006/relationships/hyperlink" Target="https://files.afu.se/Downloads/Transcripts/Inception%20Radio%20(Mike%20Lucas)/" TargetMode="External"/><Relationship Id="rId1010" Type="http://schemas.openxmlformats.org/officeDocument/2006/relationships/hyperlink" Target="https://files.afu.se/Downloads/Transcripts/Inception%20Radio%20(Mike%20Lucas)/" TargetMode="External"/><Relationship Id="rId1094" Type="http://schemas.openxmlformats.org/officeDocument/2006/relationships/hyperlink" Target="https://files.afu.se/Downloads/Transcripts/Inception%20Radio%20(Mike%20Lucas)/" TargetMode="External"/><Relationship Id="rId1108" Type="http://schemas.openxmlformats.org/officeDocument/2006/relationships/hyperlink" Target="https://files.afu.se/Downloads/Transcripts/Inception%20Radio%20(Mike%20Lucas)/" TargetMode="External"/><Relationship Id="rId1315" Type="http://schemas.openxmlformats.org/officeDocument/2006/relationships/hyperlink" Target="https://youtu.be/qk6bVESNArE" TargetMode="External"/><Relationship Id="rId117" Type="http://schemas.openxmlformats.org/officeDocument/2006/relationships/hyperlink" Target="https://youtu.be/0RcsWV89xnE" TargetMode="External"/><Relationship Id="rId671" Type="http://schemas.openxmlformats.org/officeDocument/2006/relationships/hyperlink" Target="https://youtu.be/q_nFQVFNhr4" TargetMode="External"/><Relationship Id="rId769" Type="http://schemas.openxmlformats.org/officeDocument/2006/relationships/hyperlink" Target="https://youtu.be/JxB6MQ_Q5N4" TargetMode="External"/><Relationship Id="rId976" Type="http://schemas.openxmlformats.org/officeDocument/2006/relationships/hyperlink" Target="https://files.afu.se/Downloads/Transcripts/Inception%20Radio%20(Mike%20Lucas)/" TargetMode="External"/><Relationship Id="rId1399" Type="http://schemas.openxmlformats.org/officeDocument/2006/relationships/hyperlink" Target="https://youtu.be/Zf0j8b8Gprg" TargetMode="External"/><Relationship Id="rId324" Type="http://schemas.openxmlformats.org/officeDocument/2006/relationships/hyperlink" Target="https://files.afu.se/Downloads/Transcripts/Inception%20Radio%20(Mike%20Lucas)/" TargetMode="External"/><Relationship Id="rId531" Type="http://schemas.openxmlformats.org/officeDocument/2006/relationships/hyperlink" Target="https://youtu.be/y2V5HayKDr4" TargetMode="External"/><Relationship Id="rId629" Type="http://schemas.openxmlformats.org/officeDocument/2006/relationships/hyperlink" Target="https://youtu.be/k6GWZ6iIH0E" TargetMode="External"/><Relationship Id="rId1161" Type="http://schemas.openxmlformats.org/officeDocument/2006/relationships/hyperlink" Target="https://youtu.be/k8oW5MjGsi0" TargetMode="External"/><Relationship Id="rId1259" Type="http://schemas.openxmlformats.org/officeDocument/2006/relationships/hyperlink" Target="https://youtu.be/3mqO1Iei5sE" TargetMode="External"/><Relationship Id="rId836" Type="http://schemas.openxmlformats.org/officeDocument/2006/relationships/hyperlink" Target="https://files.afu.se/Downloads/Transcripts/Inception%20Radio%20(Mike%20Lucas)/" TargetMode="External"/><Relationship Id="rId1021" Type="http://schemas.openxmlformats.org/officeDocument/2006/relationships/hyperlink" Target="https://youtu.be/7GfwCyYwptI" TargetMode="External"/><Relationship Id="rId1119" Type="http://schemas.openxmlformats.org/officeDocument/2006/relationships/hyperlink" Target="https://youtu.be/IMHFhFuyAt0" TargetMode="External"/><Relationship Id="rId903" Type="http://schemas.openxmlformats.org/officeDocument/2006/relationships/hyperlink" Target="https://youtu.be/7Ph3LVnTNuI" TargetMode="External"/><Relationship Id="rId1326" Type="http://schemas.openxmlformats.org/officeDocument/2006/relationships/hyperlink" Target="https://files.afu.se/Downloads/Transcripts/Inception%20Radio%20(Mike%20Lucas)/" TargetMode="External"/><Relationship Id="rId32" Type="http://schemas.openxmlformats.org/officeDocument/2006/relationships/hyperlink" Target="https://files.afu.se/Downloads/Transcripts/Inception%20Radio%20(Mike%20Lucas)/" TargetMode="External"/><Relationship Id="rId181" Type="http://schemas.openxmlformats.org/officeDocument/2006/relationships/hyperlink" Target="https://youtu.be/-9RzuF6ImW4" TargetMode="External"/><Relationship Id="rId279" Type="http://schemas.openxmlformats.org/officeDocument/2006/relationships/hyperlink" Target="https://youtu.be/ntrOw8QL3P8" TargetMode="External"/><Relationship Id="rId486" Type="http://schemas.openxmlformats.org/officeDocument/2006/relationships/hyperlink" Target="https://files.afu.se/Downloads/Transcripts/Inception%20Radio%20(Mike%20Lucas)/" TargetMode="External"/><Relationship Id="rId693" Type="http://schemas.openxmlformats.org/officeDocument/2006/relationships/hyperlink" Target="https://youtu.be/KrFJBsWBVmM" TargetMode="External"/><Relationship Id="rId139" Type="http://schemas.openxmlformats.org/officeDocument/2006/relationships/hyperlink" Target="https://youtu.be/qRoxRgJ-EWQ" TargetMode="External"/><Relationship Id="rId346" Type="http://schemas.openxmlformats.org/officeDocument/2006/relationships/hyperlink" Target="https://files.afu.se/Downloads/Transcripts/Inception%20Radio%20(Mike%20Lucas)/" TargetMode="External"/><Relationship Id="rId553" Type="http://schemas.openxmlformats.org/officeDocument/2006/relationships/hyperlink" Target="https://youtu.be/wZiNy384QNE" TargetMode="External"/><Relationship Id="rId760" Type="http://schemas.openxmlformats.org/officeDocument/2006/relationships/hyperlink" Target="https://files.afu.se/Downloads/Transcripts/Inception%20Radio%20(Mike%20Lucas)/" TargetMode="External"/><Relationship Id="rId998" Type="http://schemas.openxmlformats.org/officeDocument/2006/relationships/hyperlink" Target="https://files.afu.se/Downloads/Transcripts/Inception%20Radio%20(Mike%20Lucas)/" TargetMode="External"/><Relationship Id="rId1183" Type="http://schemas.openxmlformats.org/officeDocument/2006/relationships/hyperlink" Target="https://youtu.be/Cw2xk63x0s0" TargetMode="External"/><Relationship Id="rId1390" Type="http://schemas.openxmlformats.org/officeDocument/2006/relationships/hyperlink" Target="https://files.afu.se/Downloads/Transcripts/Inception%20Radio%20(Mike%20Lucas)/" TargetMode="External"/><Relationship Id="rId206" Type="http://schemas.openxmlformats.org/officeDocument/2006/relationships/hyperlink" Target="https://files.afu.se/Downloads/Transcripts/Inception%20Radio%20(Mike%20Lucas)/" TargetMode="External"/><Relationship Id="rId413" Type="http://schemas.openxmlformats.org/officeDocument/2006/relationships/hyperlink" Target="https://youtu.be/P1XEJI9mpdo" TargetMode="External"/><Relationship Id="rId858" Type="http://schemas.openxmlformats.org/officeDocument/2006/relationships/hyperlink" Target="https://files.afu.se/Downloads/Transcripts/Inception%20Radio%20(Mike%20Lucas)/" TargetMode="External"/><Relationship Id="rId1043" Type="http://schemas.openxmlformats.org/officeDocument/2006/relationships/hyperlink" Target="https://youtu.be/cdHO6yBHXsI" TargetMode="External"/><Relationship Id="rId620" Type="http://schemas.openxmlformats.org/officeDocument/2006/relationships/hyperlink" Target="https://files.afu.se/Downloads/Transcripts/Inception%20Radio%20(Mike%20Lucas)/" TargetMode="External"/><Relationship Id="rId718" Type="http://schemas.openxmlformats.org/officeDocument/2006/relationships/hyperlink" Target="https://files.afu.se/Downloads/Transcripts/Inception%20Radio%20(Mike%20Lucas)/" TargetMode="External"/><Relationship Id="rId925" Type="http://schemas.openxmlformats.org/officeDocument/2006/relationships/hyperlink" Target="https://youtu.be/Ox-2azvcAgg" TargetMode="External"/><Relationship Id="rId1250" Type="http://schemas.openxmlformats.org/officeDocument/2006/relationships/hyperlink" Target="https://files.afu.se/Downloads/Transcripts/Inception%20Radio%20(Mike%20Lucas)/" TargetMode="External"/><Relationship Id="rId1348" Type="http://schemas.openxmlformats.org/officeDocument/2006/relationships/hyperlink" Target="https://files.afu.se/Downloads/Transcripts/Inception%20Radio%20(Mike%20Lucas)/" TargetMode="External"/><Relationship Id="rId1110" Type="http://schemas.openxmlformats.org/officeDocument/2006/relationships/hyperlink" Target="https://files.afu.se/Downloads/Transcripts/Inception%20Radio%20(Mike%20Lucas)/" TargetMode="External"/><Relationship Id="rId1208" Type="http://schemas.openxmlformats.org/officeDocument/2006/relationships/hyperlink" Target="https://files.afu.se/Downloads/Transcripts/Inception%20Radio%20(Mike%20Lucas)/" TargetMode="External"/><Relationship Id="rId1415" Type="http://schemas.openxmlformats.org/officeDocument/2006/relationships/hyperlink" Target="https://youtu.be/qFRrkc7g74I" TargetMode="External"/><Relationship Id="rId54" Type="http://schemas.openxmlformats.org/officeDocument/2006/relationships/hyperlink" Target="https://files.afu.se/Downloads/Transcripts/Inception%20Radio%20(Mike%20Lucas)/" TargetMode="External"/><Relationship Id="rId270" Type="http://schemas.openxmlformats.org/officeDocument/2006/relationships/hyperlink" Target="https://files.afu.se/Downloads/Transcripts/Inception%20Radio%20(Mike%20Lucas)/" TargetMode="External"/><Relationship Id="rId130" Type="http://schemas.openxmlformats.org/officeDocument/2006/relationships/hyperlink" Target="https://files.afu.se/Downloads/Transcripts/Inception%20Radio%20(Mike%20Lucas)/" TargetMode="External"/><Relationship Id="rId368" Type="http://schemas.openxmlformats.org/officeDocument/2006/relationships/hyperlink" Target="https://files.afu.se/Downloads/Transcripts/Inception%20Radio%20(Mike%20Lucas)/" TargetMode="External"/><Relationship Id="rId575" Type="http://schemas.openxmlformats.org/officeDocument/2006/relationships/hyperlink" Target="https://youtu.be/nstZknl4cIA" TargetMode="External"/><Relationship Id="rId782" Type="http://schemas.openxmlformats.org/officeDocument/2006/relationships/hyperlink" Target="https://files.afu.se/Downloads/Transcripts/Inception%20Radio%20(Mike%20Lucas)/" TargetMode="External"/><Relationship Id="rId228" Type="http://schemas.openxmlformats.org/officeDocument/2006/relationships/hyperlink" Target="https://files.afu.se/Downloads/Transcripts/Inception%20Radio%20(Mike%20Lucas)/" TargetMode="External"/><Relationship Id="rId435" Type="http://schemas.openxmlformats.org/officeDocument/2006/relationships/hyperlink" Target="https://youtu.be/8gkdS_Y4UeY" TargetMode="External"/><Relationship Id="rId642" Type="http://schemas.openxmlformats.org/officeDocument/2006/relationships/hyperlink" Target="https://files.afu.se/Downloads/Transcripts/Inception%20Radio%20(Mike%20Lucas)/" TargetMode="External"/><Relationship Id="rId1065" Type="http://schemas.openxmlformats.org/officeDocument/2006/relationships/hyperlink" Target="https://youtu.be/bvh8Y4-ZjIQ" TargetMode="External"/><Relationship Id="rId1272" Type="http://schemas.openxmlformats.org/officeDocument/2006/relationships/hyperlink" Target="https://files.afu.se/Downloads/Transcripts/Inception%20Radio%20(Mike%20Lucas)/" TargetMode="External"/><Relationship Id="rId502" Type="http://schemas.openxmlformats.org/officeDocument/2006/relationships/hyperlink" Target="https://files.afu.se/Downloads/Transcripts/Inception%20Radio%20(Mike%20Lucas)/" TargetMode="External"/><Relationship Id="rId947" Type="http://schemas.openxmlformats.org/officeDocument/2006/relationships/hyperlink" Target="https://youtu.be/GI5kSrVjjgU" TargetMode="External"/><Relationship Id="rId1132" Type="http://schemas.openxmlformats.org/officeDocument/2006/relationships/hyperlink" Target="https://files.afu.se/Downloads/Transcripts/Inception%20Radio%20(Mike%20Lucas)/" TargetMode="External"/><Relationship Id="rId76" Type="http://schemas.openxmlformats.org/officeDocument/2006/relationships/hyperlink" Target="https://files.afu.se/Downloads/Transcripts/Inception%20Radio%20(Mike%20Lucas)/" TargetMode="External"/><Relationship Id="rId807" Type="http://schemas.openxmlformats.org/officeDocument/2006/relationships/hyperlink" Target="https://youtu.be/buzS41xBoe0" TargetMode="External"/><Relationship Id="rId1437" Type="http://schemas.openxmlformats.org/officeDocument/2006/relationships/hyperlink" Target="https://youtu.be/YhjVp_8AM98" TargetMode="External"/><Relationship Id="rId292" Type="http://schemas.openxmlformats.org/officeDocument/2006/relationships/hyperlink" Target="https://files.afu.se/Downloads/Transcripts/Inception%20Radio%20(Mike%20Lucas)/" TargetMode="External"/><Relationship Id="rId597" Type="http://schemas.openxmlformats.org/officeDocument/2006/relationships/hyperlink" Target="https://youtu.be/bTm4YE9Awd0" TargetMode="External"/><Relationship Id="rId152" Type="http://schemas.openxmlformats.org/officeDocument/2006/relationships/hyperlink" Target="https://files.afu.se/Downloads/Transcripts/Inception%20Radio%20(Mike%20Lucas)/" TargetMode="External"/><Relationship Id="rId457" Type="http://schemas.openxmlformats.org/officeDocument/2006/relationships/hyperlink" Target="https://youtu.be/dj2DoeE64jk" TargetMode="External"/><Relationship Id="rId1087" Type="http://schemas.openxmlformats.org/officeDocument/2006/relationships/hyperlink" Target="https://youtu.be/2ZJF9tr0v4w" TargetMode="External"/><Relationship Id="rId1294" Type="http://schemas.openxmlformats.org/officeDocument/2006/relationships/hyperlink" Target="https://files.afu.se/Downloads/Transcripts/Inception%20Radio%20(Mike%20Lucas)/" TargetMode="External"/><Relationship Id="rId664" Type="http://schemas.openxmlformats.org/officeDocument/2006/relationships/hyperlink" Target="https://files.afu.se/Downloads/Transcripts/Inception%20Radio%20(Mike%20Lucas)/" TargetMode="External"/><Relationship Id="rId871" Type="http://schemas.openxmlformats.org/officeDocument/2006/relationships/hyperlink" Target="https://youtu.be/aKlGfTxMseA" TargetMode="External"/><Relationship Id="rId969" Type="http://schemas.openxmlformats.org/officeDocument/2006/relationships/hyperlink" Target="https://youtu.be/-mcsuD-fgvM" TargetMode="External"/><Relationship Id="rId317" Type="http://schemas.openxmlformats.org/officeDocument/2006/relationships/hyperlink" Target="https://youtu.be/cX648zUiQg4" TargetMode="External"/><Relationship Id="rId524" Type="http://schemas.openxmlformats.org/officeDocument/2006/relationships/hyperlink" Target="https://files.afu.se/Downloads/Transcripts/Inception%20Radio%20(Mike%20Lucas)/" TargetMode="External"/><Relationship Id="rId731" Type="http://schemas.openxmlformats.org/officeDocument/2006/relationships/hyperlink" Target="https://youtu.be/5_AztQg6nRA" TargetMode="External"/><Relationship Id="rId1154" Type="http://schemas.openxmlformats.org/officeDocument/2006/relationships/hyperlink" Target="https://files.afu.se/Downloads/Transcripts/Inception%20Radio%20(Mike%20Lucas)/" TargetMode="External"/><Relationship Id="rId1361" Type="http://schemas.openxmlformats.org/officeDocument/2006/relationships/hyperlink" Target="https://youtu.be/sdyZgp2FPxw" TargetMode="External"/><Relationship Id="rId98" Type="http://schemas.openxmlformats.org/officeDocument/2006/relationships/hyperlink" Target="https://files.afu.se/Downloads/Transcripts/Inception%20Radio%20(Mike%20Lucas)/" TargetMode="External"/><Relationship Id="rId829" Type="http://schemas.openxmlformats.org/officeDocument/2006/relationships/hyperlink" Target="https://youtu.be/TevJfBqYdCE" TargetMode="External"/><Relationship Id="rId1014" Type="http://schemas.openxmlformats.org/officeDocument/2006/relationships/hyperlink" Target="https://files.afu.se/Downloads/Transcripts/Inception%20Radio%20(Mike%20Lucas)/" TargetMode="External"/><Relationship Id="rId1221" Type="http://schemas.openxmlformats.org/officeDocument/2006/relationships/hyperlink" Target="https://youtu.be/nC-ThttEYAA" TargetMode="External"/><Relationship Id="rId1319" Type="http://schemas.openxmlformats.org/officeDocument/2006/relationships/hyperlink" Target="https://youtu.be/U8J_uB9xcIw" TargetMode="External"/><Relationship Id="rId25" Type="http://schemas.openxmlformats.org/officeDocument/2006/relationships/hyperlink" Target="https://youtu.be/LSWdc1COTk8" TargetMode="External"/><Relationship Id="rId174" Type="http://schemas.openxmlformats.org/officeDocument/2006/relationships/hyperlink" Target="https://files.afu.se/Downloads/Transcripts/Inception%20Radio%20(Mike%20Lucas)/" TargetMode="External"/><Relationship Id="rId381" Type="http://schemas.openxmlformats.org/officeDocument/2006/relationships/hyperlink" Target="https://youtu.be/uGh3-k9991Q" TargetMode="External"/><Relationship Id="rId241" Type="http://schemas.openxmlformats.org/officeDocument/2006/relationships/hyperlink" Target="https://youtu.be/ZieA5-6FDBc" TargetMode="External"/><Relationship Id="rId479" Type="http://schemas.openxmlformats.org/officeDocument/2006/relationships/hyperlink" Target="https://youtu.be/rjUxpYGXHPc" TargetMode="External"/><Relationship Id="rId686" Type="http://schemas.openxmlformats.org/officeDocument/2006/relationships/hyperlink" Target="https://files.afu.se/Downloads/Transcripts/Inception%20Radio%20(Mike%20Lucas)/" TargetMode="External"/><Relationship Id="rId893" Type="http://schemas.openxmlformats.org/officeDocument/2006/relationships/hyperlink" Target="https://youtu.be/MPqMpBBJtS0" TargetMode="External"/><Relationship Id="rId339" Type="http://schemas.openxmlformats.org/officeDocument/2006/relationships/hyperlink" Target="https://youtu.be/P8dKTXU1oPI" TargetMode="External"/><Relationship Id="rId546" Type="http://schemas.openxmlformats.org/officeDocument/2006/relationships/hyperlink" Target="https://files.afu.se/Downloads/Transcripts/Inception%20Radio%20(Mike%20Lucas)/" TargetMode="External"/><Relationship Id="rId753" Type="http://schemas.openxmlformats.org/officeDocument/2006/relationships/hyperlink" Target="https://youtu.be/zqkdrlbk6uA" TargetMode="External"/><Relationship Id="rId1176" Type="http://schemas.openxmlformats.org/officeDocument/2006/relationships/hyperlink" Target="https://files.afu.se/Downloads/Transcripts/Inception%20Radio%20(Mike%20Lucas)/" TargetMode="External"/><Relationship Id="rId1383" Type="http://schemas.openxmlformats.org/officeDocument/2006/relationships/hyperlink" Target="https://youtu.be/LCB9rhVaHuc" TargetMode="External"/><Relationship Id="rId101" Type="http://schemas.openxmlformats.org/officeDocument/2006/relationships/hyperlink" Target="https://youtu.be/75IVq95WjUM" TargetMode="External"/><Relationship Id="rId406" Type="http://schemas.openxmlformats.org/officeDocument/2006/relationships/hyperlink" Target="https://files.afu.se/Downloads/Transcripts/Inception%20Radio%20(Mike%20Lucas)/" TargetMode="External"/><Relationship Id="rId960" Type="http://schemas.openxmlformats.org/officeDocument/2006/relationships/hyperlink" Target="https://files.afu.se/Downloads/Transcripts/Inception%20Radio%20(Mike%20Lucas)/" TargetMode="External"/><Relationship Id="rId1036" Type="http://schemas.openxmlformats.org/officeDocument/2006/relationships/hyperlink" Target="https://files.afu.se/Downloads/Transcripts/Inception%20Radio%20(Mike%20Lucas)/" TargetMode="External"/><Relationship Id="rId1243" Type="http://schemas.openxmlformats.org/officeDocument/2006/relationships/hyperlink" Target="https://youtu.be/xRIW0GSBMyU" TargetMode="External"/><Relationship Id="rId613" Type="http://schemas.openxmlformats.org/officeDocument/2006/relationships/hyperlink" Target="https://youtu.be/DXxjC7-j5sE" TargetMode="External"/><Relationship Id="rId820" Type="http://schemas.openxmlformats.org/officeDocument/2006/relationships/hyperlink" Target="https://files.afu.se/Downloads/Transcripts/Inception%20Radio%20(Mike%20Lucas)/" TargetMode="External"/><Relationship Id="rId918" Type="http://schemas.openxmlformats.org/officeDocument/2006/relationships/hyperlink" Target="https://files.afu.se/Downloads/Transcripts/Inception%20Radio%20(Mike%20Lucas)/" TargetMode="External"/><Relationship Id="rId1103" Type="http://schemas.openxmlformats.org/officeDocument/2006/relationships/hyperlink" Target="https://youtu.be/6iH5Wo363Ug" TargetMode="External"/><Relationship Id="rId1310" Type="http://schemas.openxmlformats.org/officeDocument/2006/relationships/hyperlink" Target="https://files.afu.se/Downloads/Transcripts/Inception%20Radio%20(Mike%20Lucas)/" TargetMode="External"/><Relationship Id="rId1408" Type="http://schemas.openxmlformats.org/officeDocument/2006/relationships/hyperlink" Target="https://files.afu.se/Downloads/Transcripts/Inception%20Radio%20(Mike%20Lucas)/" TargetMode="External"/><Relationship Id="rId47" Type="http://schemas.openxmlformats.org/officeDocument/2006/relationships/hyperlink" Target="https://youtu.be/CfCJ6geIP1Q" TargetMode="External"/><Relationship Id="rId196" Type="http://schemas.openxmlformats.org/officeDocument/2006/relationships/hyperlink" Target="https://files.afu.se/Downloads/Transcripts/Inception%20Radio%20(Mike%20Lucas)/" TargetMode="External"/><Relationship Id="rId263" Type="http://schemas.openxmlformats.org/officeDocument/2006/relationships/hyperlink" Target="https://youtu.be/CoQwwvX9MDw" TargetMode="External"/><Relationship Id="rId470" Type="http://schemas.openxmlformats.org/officeDocument/2006/relationships/hyperlink" Target="https://files.afu.se/Downloads/Transcripts/Inception%20Radio%20(Mike%20Lucas)/" TargetMode="External"/><Relationship Id="rId123" Type="http://schemas.openxmlformats.org/officeDocument/2006/relationships/hyperlink" Target="https://youtu.be/0U2yedCPg18" TargetMode="External"/><Relationship Id="rId330" Type="http://schemas.openxmlformats.org/officeDocument/2006/relationships/hyperlink" Target="https://files.afu.se/Downloads/Transcripts/Inception%20Radio%20(Mike%20Lucas)/" TargetMode="External"/><Relationship Id="rId568" Type="http://schemas.openxmlformats.org/officeDocument/2006/relationships/hyperlink" Target="https://files.afu.se/Downloads/Transcripts/Inception%20Radio%20(Mike%20Lucas)/" TargetMode="External"/><Relationship Id="rId775" Type="http://schemas.openxmlformats.org/officeDocument/2006/relationships/hyperlink" Target="https://youtu.be/u0UHxJdDmmY" TargetMode="External"/><Relationship Id="rId982" Type="http://schemas.openxmlformats.org/officeDocument/2006/relationships/hyperlink" Target="https://files.afu.se/Downloads/Transcripts/Inception%20Radio%20(Mike%20Lucas)/" TargetMode="External"/><Relationship Id="rId1198" Type="http://schemas.openxmlformats.org/officeDocument/2006/relationships/hyperlink" Target="https://files.afu.se/Downloads/Transcripts/Inception%20Radio%20(Mike%20Lucas)/" TargetMode="External"/><Relationship Id="rId428" Type="http://schemas.openxmlformats.org/officeDocument/2006/relationships/hyperlink" Target="https://files.afu.se/Downloads/Transcripts/Inception%20Radio%20(Mike%20Lucas)/" TargetMode="External"/><Relationship Id="rId635" Type="http://schemas.openxmlformats.org/officeDocument/2006/relationships/hyperlink" Target="https://youtu.be/1mtFC5ZtiCY" TargetMode="External"/><Relationship Id="rId842" Type="http://schemas.openxmlformats.org/officeDocument/2006/relationships/hyperlink" Target="https://files.afu.se/Downloads/Transcripts/Inception%20Radio%20(Mike%20Lucas)/" TargetMode="External"/><Relationship Id="rId1058" Type="http://schemas.openxmlformats.org/officeDocument/2006/relationships/hyperlink" Target="https://files.afu.se/Downloads/Transcripts/Inception%20Radio%20(Mike%20Lucas)/" TargetMode="External"/><Relationship Id="rId1265" Type="http://schemas.openxmlformats.org/officeDocument/2006/relationships/hyperlink" Target="https://youtu.be/4s4ZPc-ADLc" TargetMode="External"/><Relationship Id="rId702" Type="http://schemas.openxmlformats.org/officeDocument/2006/relationships/hyperlink" Target="https://files.afu.se/Downloads/Transcripts/Inception%20Radio%20(Mike%20Lucas)/" TargetMode="External"/><Relationship Id="rId1125" Type="http://schemas.openxmlformats.org/officeDocument/2006/relationships/hyperlink" Target="https://youtu.be/_zKh9_RD-AQ" TargetMode="External"/><Relationship Id="rId1332" Type="http://schemas.openxmlformats.org/officeDocument/2006/relationships/hyperlink" Target="https://files.afu.se/Downloads/Transcripts/Inception%20Radio%20(Mike%20Lucas)/" TargetMode="External"/><Relationship Id="rId69" Type="http://schemas.openxmlformats.org/officeDocument/2006/relationships/hyperlink" Target="https://youtu.be/saH331EhDgQ" TargetMode="External"/><Relationship Id="rId285" Type="http://schemas.openxmlformats.org/officeDocument/2006/relationships/hyperlink" Target="https://youtu.be/h_PJtjcrziM" TargetMode="External"/><Relationship Id="rId492" Type="http://schemas.openxmlformats.org/officeDocument/2006/relationships/hyperlink" Target="https://files.afu.se/Downloads/Transcripts/Inception%20Radio%20(Mike%20Lucas)/" TargetMode="External"/><Relationship Id="rId797" Type="http://schemas.openxmlformats.org/officeDocument/2006/relationships/hyperlink" Target="https://youtu.be/PJvBL0AblSw" TargetMode="External"/><Relationship Id="rId145" Type="http://schemas.openxmlformats.org/officeDocument/2006/relationships/hyperlink" Target="https://youtu.be/b4PFwt2B5dc" TargetMode="External"/><Relationship Id="rId352" Type="http://schemas.openxmlformats.org/officeDocument/2006/relationships/hyperlink" Target="https://files.afu.se/Downloads/Transcripts/Inception%20Radio%20(Mike%20Lucas)/" TargetMode="External"/><Relationship Id="rId1287" Type="http://schemas.openxmlformats.org/officeDocument/2006/relationships/hyperlink" Target="https://youtu.be/YhsC9wireDs" TargetMode="External"/><Relationship Id="rId212" Type="http://schemas.openxmlformats.org/officeDocument/2006/relationships/hyperlink" Target="https://files.afu.se/Downloads/Transcripts/Inception%20Radio%20(Mike%20Lucas)/" TargetMode="External"/><Relationship Id="rId657" Type="http://schemas.openxmlformats.org/officeDocument/2006/relationships/hyperlink" Target="https://youtu.be/Lf554z9fNFQ" TargetMode="External"/><Relationship Id="rId864" Type="http://schemas.openxmlformats.org/officeDocument/2006/relationships/hyperlink" Target="https://files.afu.se/Downloads/Transcripts/Inception%20Radio%20(Mike%20Lucas)/" TargetMode="External"/><Relationship Id="rId517" Type="http://schemas.openxmlformats.org/officeDocument/2006/relationships/hyperlink" Target="https://youtu.be/SkcCsS7bNKM" TargetMode="External"/><Relationship Id="rId724" Type="http://schemas.openxmlformats.org/officeDocument/2006/relationships/hyperlink" Target="https://files.afu.se/Downloads/Transcripts/Inception%20Radio%20(Mike%20Lucas)/" TargetMode="External"/><Relationship Id="rId931" Type="http://schemas.openxmlformats.org/officeDocument/2006/relationships/hyperlink" Target="https://youtu.be/qNz-rlTC0Qs" TargetMode="External"/><Relationship Id="rId1147" Type="http://schemas.openxmlformats.org/officeDocument/2006/relationships/hyperlink" Target="https://youtu.be/oUVtmpHBWcY" TargetMode="External"/><Relationship Id="rId1354" Type="http://schemas.openxmlformats.org/officeDocument/2006/relationships/hyperlink" Target="https://files.afu.se/Downloads/Transcripts/Inception%20Radio%20(Mike%20Lucas)/" TargetMode="External"/><Relationship Id="rId60" Type="http://schemas.openxmlformats.org/officeDocument/2006/relationships/hyperlink" Target="https://files.afu.se/Downloads/Transcripts/Inception%20Radio%20(Mike%20Lucas)/" TargetMode="External"/><Relationship Id="rId1007" Type="http://schemas.openxmlformats.org/officeDocument/2006/relationships/hyperlink" Target="https://youtu.be/asheW-G-s9A" TargetMode="External"/><Relationship Id="rId1214" Type="http://schemas.openxmlformats.org/officeDocument/2006/relationships/hyperlink" Target="https://files.afu.se/Downloads/Transcripts/Inception%20Radio%20(Mike%20Lucas)/" TargetMode="External"/><Relationship Id="rId1421" Type="http://schemas.openxmlformats.org/officeDocument/2006/relationships/hyperlink" Target="https://youtu.be/_wP__3fSZeM" TargetMode="External"/><Relationship Id="rId18" Type="http://schemas.openxmlformats.org/officeDocument/2006/relationships/hyperlink" Target="https://files.afu.se/Downloads/Transcripts/Inception%20Radio%20(Mike%20Lucas)/" TargetMode="External"/><Relationship Id="rId167" Type="http://schemas.openxmlformats.org/officeDocument/2006/relationships/hyperlink" Target="https://youtu.be/_PtUaKzXZFU" TargetMode="External"/><Relationship Id="rId374" Type="http://schemas.openxmlformats.org/officeDocument/2006/relationships/hyperlink" Target="https://files.afu.se/Downloads/Transcripts/Inception%20Radio%20(Mike%20Lucas)/" TargetMode="External"/><Relationship Id="rId581" Type="http://schemas.openxmlformats.org/officeDocument/2006/relationships/hyperlink" Target="https://youtu.be/le3oxQxJy_I" TargetMode="External"/><Relationship Id="rId234" Type="http://schemas.openxmlformats.org/officeDocument/2006/relationships/hyperlink" Target="https://files.afu.se/Downloads/Transcripts/Inception%20Radio%20(Mike%20Lucas)/" TargetMode="External"/><Relationship Id="rId679" Type="http://schemas.openxmlformats.org/officeDocument/2006/relationships/hyperlink" Target="https://youtu.be/4qXvrWx4oTw" TargetMode="External"/><Relationship Id="rId886" Type="http://schemas.openxmlformats.org/officeDocument/2006/relationships/hyperlink" Target="https://files.afu.se/Downloads/Transcripts/Inception%20Radio%20(Mike%20Lucas)/" TargetMode="External"/><Relationship Id="rId2" Type="http://schemas.openxmlformats.org/officeDocument/2006/relationships/hyperlink" Target="https://files.afu.se/Downloads/Transcripts/Inception%20Radio%20(Mike%20Lucas)/" TargetMode="External"/><Relationship Id="rId441" Type="http://schemas.openxmlformats.org/officeDocument/2006/relationships/hyperlink" Target="https://youtu.be/UkuMsqzSv74" TargetMode="External"/><Relationship Id="rId539" Type="http://schemas.openxmlformats.org/officeDocument/2006/relationships/hyperlink" Target="https://youtu.be/JV_rdwhRg2U" TargetMode="External"/><Relationship Id="rId746" Type="http://schemas.openxmlformats.org/officeDocument/2006/relationships/hyperlink" Target="https://files.afu.se/Downloads/Transcripts/Inception%20Radio%20(Mike%20Lucas)/" TargetMode="External"/><Relationship Id="rId1071" Type="http://schemas.openxmlformats.org/officeDocument/2006/relationships/hyperlink" Target="https://youtu.be/iGVFsP7f8QY" TargetMode="External"/><Relationship Id="rId1169" Type="http://schemas.openxmlformats.org/officeDocument/2006/relationships/hyperlink" Target="https://youtu.be/aAe-ZWy91yg" TargetMode="External"/><Relationship Id="rId1376" Type="http://schemas.openxmlformats.org/officeDocument/2006/relationships/hyperlink" Target="https://files.afu.se/Downloads/Transcripts/Inception%20Radio%20(Mike%20Lucas)/" TargetMode="External"/><Relationship Id="rId301" Type="http://schemas.openxmlformats.org/officeDocument/2006/relationships/hyperlink" Target="https://youtu.be/hMcmZSfu8Dw" TargetMode="External"/><Relationship Id="rId953" Type="http://schemas.openxmlformats.org/officeDocument/2006/relationships/hyperlink" Target="https://youtu.be/r1DcuFJJ_-s" TargetMode="External"/><Relationship Id="rId1029" Type="http://schemas.openxmlformats.org/officeDocument/2006/relationships/hyperlink" Target="https://youtu.be/iMmITIeYbPs" TargetMode="External"/><Relationship Id="rId1236" Type="http://schemas.openxmlformats.org/officeDocument/2006/relationships/hyperlink" Target="https://files.afu.se/Downloads/Transcripts/Inception%20Radio%20(Mike%20Lucas)/" TargetMode="External"/><Relationship Id="rId82" Type="http://schemas.openxmlformats.org/officeDocument/2006/relationships/hyperlink" Target="https://files.afu.se/Downloads/Transcripts/Inception%20Radio%20(Mike%20Lucas)/" TargetMode="External"/><Relationship Id="rId606" Type="http://schemas.openxmlformats.org/officeDocument/2006/relationships/hyperlink" Target="https://files.afu.se/Downloads/Transcripts/Inception%20Radio%20(Mike%20Lucas)/" TargetMode="External"/><Relationship Id="rId813" Type="http://schemas.openxmlformats.org/officeDocument/2006/relationships/hyperlink" Target="https://youtu.be/hC8067Gc3uk" TargetMode="External"/><Relationship Id="rId1303" Type="http://schemas.openxmlformats.org/officeDocument/2006/relationships/hyperlink" Target="https://youtu.be/joEkZJdt_Eg" TargetMode="External"/><Relationship Id="rId189" Type="http://schemas.openxmlformats.org/officeDocument/2006/relationships/hyperlink" Target="https://youtu.be/jUSxrEsNoFo" TargetMode="External"/><Relationship Id="rId396" Type="http://schemas.openxmlformats.org/officeDocument/2006/relationships/hyperlink" Target="https://files.afu.se/Downloads/Transcripts/Inception%20Radio%20(Mike%20Lucas)/" TargetMode="External"/><Relationship Id="rId256" Type="http://schemas.openxmlformats.org/officeDocument/2006/relationships/hyperlink" Target="https://files.afu.se/Downloads/Transcripts/Inception%20Radio%20(Mike%20Lucas)/" TargetMode="External"/><Relationship Id="rId463" Type="http://schemas.openxmlformats.org/officeDocument/2006/relationships/hyperlink" Target="https://youtu.be/nuHUsCH24Gs" TargetMode="External"/><Relationship Id="rId670" Type="http://schemas.openxmlformats.org/officeDocument/2006/relationships/hyperlink" Target="https://files.afu.se/Downloads/Transcripts/Inception%20Radio%20(Mike%20Lucas)/" TargetMode="External"/><Relationship Id="rId1093" Type="http://schemas.openxmlformats.org/officeDocument/2006/relationships/hyperlink" Target="https://youtu.be/NXolSLT-Vms" TargetMode="External"/><Relationship Id="rId116" Type="http://schemas.openxmlformats.org/officeDocument/2006/relationships/hyperlink" Target="https://files.afu.se/Downloads/Transcripts/Inception%20Radio%20(Mike%20Lucas)/" TargetMode="External"/><Relationship Id="rId323" Type="http://schemas.openxmlformats.org/officeDocument/2006/relationships/hyperlink" Target="https://youtu.be/BNXwR81tgNs" TargetMode="External"/><Relationship Id="rId530" Type="http://schemas.openxmlformats.org/officeDocument/2006/relationships/hyperlink" Target="https://files.afu.se/Downloads/Transcripts/Inception%20Radio%20(Mike%20Lucas)/" TargetMode="External"/><Relationship Id="rId768" Type="http://schemas.openxmlformats.org/officeDocument/2006/relationships/hyperlink" Target="https://files.afu.se/Downloads/Transcripts/Inception%20Radio%20(Mike%20Lucas)/" TargetMode="External"/><Relationship Id="rId975" Type="http://schemas.openxmlformats.org/officeDocument/2006/relationships/hyperlink" Target="https://youtu.be/STLE1bXpH1I" TargetMode="External"/><Relationship Id="rId1160" Type="http://schemas.openxmlformats.org/officeDocument/2006/relationships/hyperlink" Target="https://files.afu.se/Downloads/Transcripts/Inception%20Radio%20(Mike%20Lucas)/" TargetMode="External"/><Relationship Id="rId1398" Type="http://schemas.openxmlformats.org/officeDocument/2006/relationships/hyperlink" Target="https://files.afu.se/Downloads/Transcripts/Inception%20Radio%20(Mike%20Lucas)/" TargetMode="External"/><Relationship Id="rId628" Type="http://schemas.openxmlformats.org/officeDocument/2006/relationships/hyperlink" Target="https://files.afu.se/Downloads/Transcripts/Inception%20Radio%20(Mike%20Lucas)/" TargetMode="External"/><Relationship Id="rId835" Type="http://schemas.openxmlformats.org/officeDocument/2006/relationships/hyperlink" Target="https://youtu.be/Qszg1wjtRZg" TargetMode="External"/><Relationship Id="rId1258" Type="http://schemas.openxmlformats.org/officeDocument/2006/relationships/hyperlink" Target="https://files.afu.se/Downloads/Transcripts/Inception%20Radio%20(Mike%20Lucas)/" TargetMode="External"/><Relationship Id="rId1020" Type="http://schemas.openxmlformats.org/officeDocument/2006/relationships/hyperlink" Target="https://files.afu.se/Downloads/Transcripts/Inception%20Radio%20(Mike%20Lucas)/" TargetMode="External"/><Relationship Id="rId1118" Type="http://schemas.openxmlformats.org/officeDocument/2006/relationships/hyperlink" Target="https://files.afu.se/Downloads/Transcripts/Inception%20Radio%20(Mike%20Lucas)/" TargetMode="External"/><Relationship Id="rId1325" Type="http://schemas.openxmlformats.org/officeDocument/2006/relationships/hyperlink" Target="https://youtu.be/3ViV4JyvOks" TargetMode="External"/><Relationship Id="rId902" Type="http://schemas.openxmlformats.org/officeDocument/2006/relationships/hyperlink" Target="https://files.afu.se/Downloads/Transcripts/Inception%20Radio%20(Mike%20Lucas)/" TargetMode="External"/><Relationship Id="rId31" Type="http://schemas.openxmlformats.org/officeDocument/2006/relationships/hyperlink" Target="https://youtu.be/nQNhRLrGY8g" TargetMode="External"/><Relationship Id="rId180" Type="http://schemas.openxmlformats.org/officeDocument/2006/relationships/hyperlink" Target="https://files.afu.se/Downloads/Transcripts/Inception%20Radio%20(Mike%20Lucas)/" TargetMode="External"/><Relationship Id="rId278" Type="http://schemas.openxmlformats.org/officeDocument/2006/relationships/hyperlink" Target="https://files.afu.se/Downloads/Transcripts/Inception%20Radio%20(Mike%20Lucas)/" TargetMode="External"/><Relationship Id="rId485" Type="http://schemas.openxmlformats.org/officeDocument/2006/relationships/hyperlink" Target="https://youtu.be/UAFkkOz8nl8" TargetMode="External"/><Relationship Id="rId692" Type="http://schemas.openxmlformats.org/officeDocument/2006/relationships/hyperlink" Target="https://files.afu.se/Downloads/Transcripts/Inception%20Radio%20(Mike%20Lucas)/" TargetMode="External"/><Relationship Id="rId138" Type="http://schemas.openxmlformats.org/officeDocument/2006/relationships/hyperlink" Target="https://files.afu.se/Downloads/Transcripts/Inception%20Radio%20(Mike%20Lucas)/" TargetMode="External"/><Relationship Id="rId345" Type="http://schemas.openxmlformats.org/officeDocument/2006/relationships/hyperlink" Target="https://youtu.be/pfCh6qy3qh4" TargetMode="External"/><Relationship Id="rId552" Type="http://schemas.openxmlformats.org/officeDocument/2006/relationships/hyperlink" Target="https://files.afu.se/Downloads/Transcripts/Inception%20Radio%20(Mike%20Lucas)/" TargetMode="External"/><Relationship Id="rId997" Type="http://schemas.openxmlformats.org/officeDocument/2006/relationships/hyperlink" Target="https://youtu.be/2lsrS7bOJqk" TargetMode="External"/><Relationship Id="rId1182" Type="http://schemas.openxmlformats.org/officeDocument/2006/relationships/hyperlink" Target="https://files.afu.se/Downloads/Transcripts/Inception%20Radio%20(Mike%20Lucas)/" TargetMode="External"/><Relationship Id="rId205" Type="http://schemas.openxmlformats.org/officeDocument/2006/relationships/hyperlink" Target="https://youtu.be/G2xvsZqbjKo" TargetMode="External"/><Relationship Id="rId412" Type="http://schemas.openxmlformats.org/officeDocument/2006/relationships/hyperlink" Target="https://files.afu.se/Downloads/Transcripts/Inception%20Radio%20(Mike%20Lucas)/" TargetMode="External"/><Relationship Id="rId857" Type="http://schemas.openxmlformats.org/officeDocument/2006/relationships/hyperlink" Target="https://youtu.be/TKhClnszxgM" TargetMode="External"/><Relationship Id="rId1042" Type="http://schemas.openxmlformats.org/officeDocument/2006/relationships/hyperlink" Target="https://files.afu.se/Downloads/Transcripts/Inception%20Radio%20(Mike%20Lucas)/" TargetMode="External"/><Relationship Id="rId717" Type="http://schemas.openxmlformats.org/officeDocument/2006/relationships/hyperlink" Target="https://youtu.be/i-mUc4e_gSM" TargetMode="External"/><Relationship Id="rId924" Type="http://schemas.openxmlformats.org/officeDocument/2006/relationships/hyperlink" Target="https://files.afu.se/Downloads/Transcripts/Inception%20Radio%20(Mike%20Lucas)/" TargetMode="External"/><Relationship Id="rId1347" Type="http://schemas.openxmlformats.org/officeDocument/2006/relationships/hyperlink" Target="https://youtu.be/HQnL9Qh8HPU" TargetMode="External"/><Relationship Id="rId53" Type="http://schemas.openxmlformats.org/officeDocument/2006/relationships/hyperlink" Target="https://youtu.be/L1qPJ_9tcG8" TargetMode="External"/><Relationship Id="rId1207" Type="http://schemas.openxmlformats.org/officeDocument/2006/relationships/hyperlink" Target="https://youtu.be/qooFr5mHhe8" TargetMode="External"/><Relationship Id="rId1414" Type="http://schemas.openxmlformats.org/officeDocument/2006/relationships/hyperlink" Target="https://files.afu.se/Downloads/Transcripts/Inception%20Radio%20(Mike%20Lucas)/" TargetMode="External"/><Relationship Id="rId367" Type="http://schemas.openxmlformats.org/officeDocument/2006/relationships/hyperlink" Target="https://youtu.be/Pn9xz39vU2Q" TargetMode="External"/><Relationship Id="rId574" Type="http://schemas.openxmlformats.org/officeDocument/2006/relationships/hyperlink" Target="https://files.afu.se/Downloads/Transcripts/Inception%20Radio%20(Mike%20Lucas)/" TargetMode="External"/><Relationship Id="rId227" Type="http://schemas.openxmlformats.org/officeDocument/2006/relationships/hyperlink" Target="https://youtu.be/CEUd_oi0_34" TargetMode="External"/><Relationship Id="rId781" Type="http://schemas.openxmlformats.org/officeDocument/2006/relationships/hyperlink" Target="https://youtu.be/HX_3lHxzSQc" TargetMode="External"/><Relationship Id="rId879" Type="http://schemas.openxmlformats.org/officeDocument/2006/relationships/hyperlink" Target="https://youtu.be/ZlIqk1YIOuI" TargetMode="External"/><Relationship Id="rId434" Type="http://schemas.openxmlformats.org/officeDocument/2006/relationships/hyperlink" Target="https://files.afu.se/Downloads/Transcripts/Inception%20Radio%20(Mike%20Lucas)/" TargetMode="External"/><Relationship Id="rId641" Type="http://schemas.openxmlformats.org/officeDocument/2006/relationships/hyperlink" Target="https://youtu.be/UztWa8SkyBI" TargetMode="External"/><Relationship Id="rId739" Type="http://schemas.openxmlformats.org/officeDocument/2006/relationships/hyperlink" Target="https://youtu.be/zGOHm8yBWPU" TargetMode="External"/><Relationship Id="rId1064" Type="http://schemas.openxmlformats.org/officeDocument/2006/relationships/hyperlink" Target="https://files.afu.se/Downloads/Transcripts/Inception%20Radio%20(Mike%20Lucas)/" TargetMode="External"/><Relationship Id="rId1271" Type="http://schemas.openxmlformats.org/officeDocument/2006/relationships/hyperlink" Target="https://youtu.be/Wa5EZHbr8sg" TargetMode="External"/><Relationship Id="rId1369" Type="http://schemas.openxmlformats.org/officeDocument/2006/relationships/hyperlink" Target="https://youtu.be/1OnjJpw3so0" TargetMode="External"/><Relationship Id="rId501" Type="http://schemas.openxmlformats.org/officeDocument/2006/relationships/hyperlink" Target="https://youtu.be/751dSVTJ6ZQ" TargetMode="External"/><Relationship Id="rId946" Type="http://schemas.openxmlformats.org/officeDocument/2006/relationships/hyperlink" Target="https://files.afu.se/Downloads/Transcripts/Inception%20Radio%20(Mike%20Lucas)/" TargetMode="External"/><Relationship Id="rId1131" Type="http://schemas.openxmlformats.org/officeDocument/2006/relationships/hyperlink" Target="https://youtu.be/LO_ikkUdEZ4" TargetMode="External"/><Relationship Id="rId1229" Type="http://schemas.openxmlformats.org/officeDocument/2006/relationships/hyperlink" Target="https://youtu.be/B8znbQEmdpY" TargetMode="External"/><Relationship Id="rId75" Type="http://schemas.openxmlformats.org/officeDocument/2006/relationships/hyperlink" Target="https://youtu.be/ep2k7b-yoRs" TargetMode="External"/><Relationship Id="rId806" Type="http://schemas.openxmlformats.org/officeDocument/2006/relationships/hyperlink" Target="https://files.afu.se/Downloads/Transcripts/Inception%20Radio%20(Mike%20Lucas)/" TargetMode="External"/><Relationship Id="rId1436" Type="http://schemas.openxmlformats.org/officeDocument/2006/relationships/hyperlink" Target="https://files.afu.se/Downloads/Transcripts/Inception%20Radio%20(Mike%20Lucas)/" TargetMode="External"/><Relationship Id="rId291" Type="http://schemas.openxmlformats.org/officeDocument/2006/relationships/hyperlink" Target="https://youtu.be/N2_kl8jS6Zk" TargetMode="External"/><Relationship Id="rId151" Type="http://schemas.openxmlformats.org/officeDocument/2006/relationships/hyperlink" Target="https://youtu.be/WQRIkPTln7s" TargetMode="External"/><Relationship Id="rId389" Type="http://schemas.openxmlformats.org/officeDocument/2006/relationships/hyperlink" Target="https://youtu.be/FNh3FkJ0gqk" TargetMode="External"/><Relationship Id="rId596" Type="http://schemas.openxmlformats.org/officeDocument/2006/relationships/hyperlink" Target="https://files.afu.se/Downloads/Transcripts/Inception%20Radio%20(Mike%20Lucas)/" TargetMode="External"/><Relationship Id="rId249" Type="http://schemas.openxmlformats.org/officeDocument/2006/relationships/hyperlink" Target="https://youtu.be/MpGa5eaY0Uc" TargetMode="External"/><Relationship Id="rId456" Type="http://schemas.openxmlformats.org/officeDocument/2006/relationships/hyperlink" Target="https://files.afu.se/Downloads/Transcripts/Inception%20Radio%20(Mike%20Lucas)/" TargetMode="External"/><Relationship Id="rId663" Type="http://schemas.openxmlformats.org/officeDocument/2006/relationships/hyperlink" Target="https://youtu.be/_hLt7HODeis" TargetMode="External"/><Relationship Id="rId870" Type="http://schemas.openxmlformats.org/officeDocument/2006/relationships/hyperlink" Target="https://files.afu.se/Downloads/Transcripts/Inception%20Radio%20(Mike%20Lucas)/" TargetMode="External"/><Relationship Id="rId1086" Type="http://schemas.openxmlformats.org/officeDocument/2006/relationships/hyperlink" Target="https://files.afu.se/Downloads/Transcripts/Inception%20Radio%20(Mike%20Lucas)/" TargetMode="External"/><Relationship Id="rId1293" Type="http://schemas.openxmlformats.org/officeDocument/2006/relationships/hyperlink" Target="https://youtu.be/vzYEoe-4hkA" TargetMode="External"/><Relationship Id="rId109" Type="http://schemas.openxmlformats.org/officeDocument/2006/relationships/hyperlink" Target="https://youtu.be/pCaT0XTee1Q" TargetMode="External"/><Relationship Id="rId316" Type="http://schemas.openxmlformats.org/officeDocument/2006/relationships/hyperlink" Target="https://files.afu.se/Downloads/Transcripts/Inception%20Radio%20(Mike%20Lucas)/" TargetMode="External"/><Relationship Id="rId523" Type="http://schemas.openxmlformats.org/officeDocument/2006/relationships/hyperlink" Target="https://youtu.be/hR0f86ocj-Q" TargetMode="External"/><Relationship Id="rId968" Type="http://schemas.openxmlformats.org/officeDocument/2006/relationships/hyperlink" Target="https://files.afu.se/Downloads/Transcripts/Inception%20Radio%20(Mike%20Lucas)/" TargetMode="External"/><Relationship Id="rId1153" Type="http://schemas.openxmlformats.org/officeDocument/2006/relationships/hyperlink" Target="https://youtu.be/b9NRc5oKh-0" TargetMode="External"/><Relationship Id="rId97" Type="http://schemas.openxmlformats.org/officeDocument/2006/relationships/hyperlink" Target="https://youtu.be/88ECvtMbLp4" TargetMode="External"/><Relationship Id="rId730" Type="http://schemas.openxmlformats.org/officeDocument/2006/relationships/hyperlink" Target="https://files.afu.se/Downloads/Transcripts/Inception%20Radio%20(Mike%20Lucas)/" TargetMode="External"/><Relationship Id="rId828" Type="http://schemas.openxmlformats.org/officeDocument/2006/relationships/hyperlink" Target="https://files.afu.se/Downloads/Transcripts/Inception%20Radio%20(Mike%20Lucas)/" TargetMode="External"/><Relationship Id="rId1013" Type="http://schemas.openxmlformats.org/officeDocument/2006/relationships/hyperlink" Target="https://youtu.be/e3k0NcITeJg" TargetMode="External"/><Relationship Id="rId1360" Type="http://schemas.openxmlformats.org/officeDocument/2006/relationships/hyperlink" Target="https://files.afu.se/Downloads/Transcripts/Inception%20Radio%20(Mike%20Lucas)/" TargetMode="External"/><Relationship Id="rId1220" Type="http://schemas.openxmlformats.org/officeDocument/2006/relationships/hyperlink" Target="https://files.afu.se/Downloads/Transcripts/Inception%20Radio%20(Mike%20Lucas)/" TargetMode="External"/><Relationship Id="rId1318" Type="http://schemas.openxmlformats.org/officeDocument/2006/relationships/hyperlink" Target="https://files.afu.se/Downloads/Transcripts/Inception%20Radio%20(Mike%20Lucas)/" TargetMode="External"/><Relationship Id="rId24" Type="http://schemas.openxmlformats.org/officeDocument/2006/relationships/hyperlink" Target="https://files.afu.se/Downloads/Transcripts/Inception%20Radio%20(Mike%20Lucas)/" TargetMode="External"/><Relationship Id="rId173" Type="http://schemas.openxmlformats.org/officeDocument/2006/relationships/hyperlink" Target="https://youtu.be/-l0zS3Avmh8" TargetMode="External"/><Relationship Id="rId380" Type="http://schemas.openxmlformats.org/officeDocument/2006/relationships/hyperlink" Target="https://files.afu.se/Downloads/Transcripts/Inception%20Radio%20(Mike%20Lucas)/" TargetMode="External"/><Relationship Id="rId240" Type="http://schemas.openxmlformats.org/officeDocument/2006/relationships/hyperlink" Target="https://files.afu.se/Downloads/Transcripts/Inception%20Radio%20(Mike%20Lucas)/" TargetMode="External"/><Relationship Id="rId478" Type="http://schemas.openxmlformats.org/officeDocument/2006/relationships/hyperlink" Target="https://files.afu.se/Downloads/Transcripts/Inception%20Radio%20(Mike%20Lucas)/" TargetMode="External"/><Relationship Id="rId685" Type="http://schemas.openxmlformats.org/officeDocument/2006/relationships/hyperlink" Target="https://youtu.be/hVM8Y6Pb__8" TargetMode="External"/><Relationship Id="rId892" Type="http://schemas.openxmlformats.org/officeDocument/2006/relationships/hyperlink" Target="https://files.afu.se/Downloads/Transcripts/Inception%20Radio%20(Mike%20Lucas)/" TargetMode="External"/><Relationship Id="rId100" Type="http://schemas.openxmlformats.org/officeDocument/2006/relationships/hyperlink" Target="https://files.afu.se/Downloads/Transcripts/Inception%20Radio%20(Mike%20Lucas)/" TargetMode="External"/><Relationship Id="rId338" Type="http://schemas.openxmlformats.org/officeDocument/2006/relationships/hyperlink" Target="https://files.afu.se/Downloads/Transcripts/Inception%20Radio%20(Mike%20Lucas)/" TargetMode="External"/><Relationship Id="rId545" Type="http://schemas.openxmlformats.org/officeDocument/2006/relationships/hyperlink" Target="https://youtu.be/8M_daI3w9gc" TargetMode="External"/><Relationship Id="rId752" Type="http://schemas.openxmlformats.org/officeDocument/2006/relationships/hyperlink" Target="https://files.afu.se/Downloads/Transcripts/Inception%20Radio%20(Mike%20Lucas)/" TargetMode="External"/><Relationship Id="rId1175" Type="http://schemas.openxmlformats.org/officeDocument/2006/relationships/hyperlink" Target="https://youtu.be/aiE4mgfq4HU" TargetMode="External"/><Relationship Id="rId1382" Type="http://schemas.openxmlformats.org/officeDocument/2006/relationships/hyperlink" Target="https://files.afu.se/Downloads/Transcripts/Inception%20Radio%20(Mike%20Lucas)/" TargetMode="External"/><Relationship Id="rId405" Type="http://schemas.openxmlformats.org/officeDocument/2006/relationships/hyperlink" Target="https://youtu.be/6xpb6yBNKm4" TargetMode="External"/><Relationship Id="rId612" Type="http://schemas.openxmlformats.org/officeDocument/2006/relationships/hyperlink" Target="https://files.afu.se/Downloads/Transcripts/Inception%20Radio%20(Mike%20Lucas)/" TargetMode="External"/><Relationship Id="rId1035" Type="http://schemas.openxmlformats.org/officeDocument/2006/relationships/hyperlink" Target="https://youtu.be/567pdSyfAzk" TargetMode="External"/><Relationship Id="rId1242" Type="http://schemas.openxmlformats.org/officeDocument/2006/relationships/hyperlink" Target="https://files.afu.se/Downloads/Transcripts/Inception%20Radio%20(Mike%20Lucas)/" TargetMode="External"/><Relationship Id="rId917" Type="http://schemas.openxmlformats.org/officeDocument/2006/relationships/hyperlink" Target="https://youtu.be/U07KeYaPyc0" TargetMode="External"/><Relationship Id="rId1102" Type="http://schemas.openxmlformats.org/officeDocument/2006/relationships/hyperlink" Target="https://files.afu.se/Downloads/Transcripts/Inception%20Radio%20(Mike%20Lucas)/" TargetMode="External"/><Relationship Id="rId46" Type="http://schemas.openxmlformats.org/officeDocument/2006/relationships/hyperlink" Target="https://files.afu.se/Downloads/Transcripts/Inception%20Radio%20(Mike%20Lucas)/" TargetMode="External"/><Relationship Id="rId1407" Type="http://schemas.openxmlformats.org/officeDocument/2006/relationships/hyperlink" Target="https://youtu.be/T7JyNWyjNSc" TargetMode="External"/><Relationship Id="rId195" Type="http://schemas.openxmlformats.org/officeDocument/2006/relationships/hyperlink" Target="https://youtu.be/1SQ4_Dym9Ig" TargetMode="External"/><Relationship Id="rId262" Type="http://schemas.openxmlformats.org/officeDocument/2006/relationships/hyperlink" Target="https://files.afu.se/Downloads/Transcripts/Inception%20Radio%20(Mike%20Lucas)/" TargetMode="External"/><Relationship Id="rId567" Type="http://schemas.openxmlformats.org/officeDocument/2006/relationships/hyperlink" Target="https://youtu.be/oKwkbyWHq0Y" TargetMode="External"/><Relationship Id="rId1197" Type="http://schemas.openxmlformats.org/officeDocument/2006/relationships/hyperlink" Target="https://youtu.be/YIF1IdIDr9I" TargetMode="External"/><Relationship Id="rId122" Type="http://schemas.openxmlformats.org/officeDocument/2006/relationships/hyperlink" Target="https://files.afu.se/Downloads/Transcripts/Inception%20Radio%20(Mike%20Lucas)/" TargetMode="External"/><Relationship Id="rId774" Type="http://schemas.openxmlformats.org/officeDocument/2006/relationships/hyperlink" Target="https://files.afu.se/Downloads/Transcripts/Inception%20Radio%20(Mike%20Lucas)/" TargetMode="External"/><Relationship Id="rId981" Type="http://schemas.openxmlformats.org/officeDocument/2006/relationships/hyperlink" Target="https://youtu.be/1Vb8Ed9P4KM" TargetMode="External"/><Relationship Id="rId1057" Type="http://schemas.openxmlformats.org/officeDocument/2006/relationships/hyperlink" Target="https://youtu.be/8EIgDHpK8T0" TargetMode="External"/><Relationship Id="rId427" Type="http://schemas.openxmlformats.org/officeDocument/2006/relationships/hyperlink" Target="https://youtu.be/gvKWo6oEDkM" TargetMode="External"/><Relationship Id="rId634" Type="http://schemas.openxmlformats.org/officeDocument/2006/relationships/hyperlink" Target="https://files.afu.se/Downloads/Transcripts/Inception%20Radio%20(Mike%20Lucas)/" TargetMode="External"/><Relationship Id="rId841" Type="http://schemas.openxmlformats.org/officeDocument/2006/relationships/hyperlink" Target="https://youtu.be/7-3FVYJzibU" TargetMode="External"/><Relationship Id="rId1264" Type="http://schemas.openxmlformats.org/officeDocument/2006/relationships/hyperlink" Target="https://files.afu.se/Downloads/Transcripts/Inception%20Radio%20(Mike%20Lucas)/" TargetMode="External"/><Relationship Id="rId701" Type="http://schemas.openxmlformats.org/officeDocument/2006/relationships/hyperlink" Target="https://youtu.be/kUtdyA9brGc" TargetMode="External"/><Relationship Id="rId939" Type="http://schemas.openxmlformats.org/officeDocument/2006/relationships/hyperlink" Target="https://youtu.be/bBA2XyWxMGM" TargetMode="External"/><Relationship Id="rId1124" Type="http://schemas.openxmlformats.org/officeDocument/2006/relationships/hyperlink" Target="https://files.afu.se/Downloads/Transcripts/Inception%20Radio%20(Mike%20Lucas)/" TargetMode="External"/><Relationship Id="rId1331" Type="http://schemas.openxmlformats.org/officeDocument/2006/relationships/hyperlink" Target="https://youtu.be/N5jhI5pG_No" TargetMode="External"/><Relationship Id="rId68" Type="http://schemas.openxmlformats.org/officeDocument/2006/relationships/hyperlink" Target="https://files.afu.se/Downloads/Transcripts/Inception%20Radio%20(Mike%20Lucas)/" TargetMode="External"/><Relationship Id="rId1429" Type="http://schemas.openxmlformats.org/officeDocument/2006/relationships/hyperlink" Target="https://youtu.be/G-yfhn2Sjf0" TargetMode="External"/><Relationship Id="rId284" Type="http://schemas.openxmlformats.org/officeDocument/2006/relationships/hyperlink" Target="https://files.afu.se/Downloads/Transcripts/Inception%20Radio%20(Mike%20Lucas)/" TargetMode="External"/><Relationship Id="rId491" Type="http://schemas.openxmlformats.org/officeDocument/2006/relationships/hyperlink" Target="https://youtu.be/PJhR4xNAuOo" TargetMode="External"/><Relationship Id="rId144" Type="http://schemas.openxmlformats.org/officeDocument/2006/relationships/hyperlink" Target="https://files.afu.se/Downloads/Transcripts/Inception%20Radio%20(Mike%20Lucas)/" TargetMode="External"/><Relationship Id="rId589" Type="http://schemas.openxmlformats.org/officeDocument/2006/relationships/hyperlink" Target="https://youtu.be/A77ib0UC1YU" TargetMode="External"/><Relationship Id="rId796" Type="http://schemas.openxmlformats.org/officeDocument/2006/relationships/hyperlink" Target="https://files.afu.se/Downloads/Transcripts/Inception%20Radio%20(Mike%20Lucas)/" TargetMode="External"/><Relationship Id="rId351" Type="http://schemas.openxmlformats.org/officeDocument/2006/relationships/hyperlink" Target="https://youtu.be/6OF7Ld1yDU4" TargetMode="External"/><Relationship Id="rId449" Type="http://schemas.openxmlformats.org/officeDocument/2006/relationships/hyperlink" Target="https://youtu.be/VBdwqE51QHU" TargetMode="External"/><Relationship Id="rId656" Type="http://schemas.openxmlformats.org/officeDocument/2006/relationships/hyperlink" Target="https://files.afu.se/Downloads/Transcripts/Inception%20Radio%20(Mike%20Lucas)/" TargetMode="External"/><Relationship Id="rId863" Type="http://schemas.openxmlformats.org/officeDocument/2006/relationships/hyperlink" Target="https://youtu.be/u7-2fLqf6uY" TargetMode="External"/><Relationship Id="rId1079" Type="http://schemas.openxmlformats.org/officeDocument/2006/relationships/hyperlink" Target="https://youtu.be/pWgomW3EhoQ" TargetMode="External"/><Relationship Id="rId1286" Type="http://schemas.openxmlformats.org/officeDocument/2006/relationships/hyperlink" Target="https://files.afu.se/Downloads/Transcripts/Inception%20Radio%20(Mike%20Lucas)/" TargetMode="External"/><Relationship Id="rId211" Type="http://schemas.openxmlformats.org/officeDocument/2006/relationships/hyperlink" Target="https://youtu.be/-ltgf1MmUE0" TargetMode="External"/><Relationship Id="rId309" Type="http://schemas.openxmlformats.org/officeDocument/2006/relationships/hyperlink" Target="https://youtu.be/vpK4eCBMrUQ" TargetMode="External"/><Relationship Id="rId516" Type="http://schemas.openxmlformats.org/officeDocument/2006/relationships/hyperlink" Target="https://files.afu.se/Downloads/Transcripts/Inception%20Radio%20(Mike%20Lucas)/" TargetMode="External"/><Relationship Id="rId1146" Type="http://schemas.openxmlformats.org/officeDocument/2006/relationships/hyperlink" Target="https://files.afu.se/Downloads/Transcripts/Inception%20Radio%20(Mike%20Lucas)/" TargetMode="External"/><Relationship Id="rId723" Type="http://schemas.openxmlformats.org/officeDocument/2006/relationships/hyperlink" Target="https://youtu.be/b-qqhgTw8VI" TargetMode="External"/><Relationship Id="rId930" Type="http://schemas.openxmlformats.org/officeDocument/2006/relationships/hyperlink" Target="https://files.afu.se/Downloads/Transcripts/Inception%20Radio%20(Mike%20Lucas)/" TargetMode="External"/><Relationship Id="rId1006" Type="http://schemas.openxmlformats.org/officeDocument/2006/relationships/hyperlink" Target="https://files.afu.se/Downloads/Transcripts/Inception%20Radio%20(Mike%20Lucas)/" TargetMode="External"/><Relationship Id="rId1353" Type="http://schemas.openxmlformats.org/officeDocument/2006/relationships/hyperlink" Target="https://youtu.be/8HaKi8TsyH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1"/>
  <sheetViews>
    <sheetView tabSelected="1" workbookViewId="0">
      <selection activeCell="M1" sqref="M1:M1048576"/>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150">
      <c r="A2" s="1" t="s">
        <v>12</v>
      </c>
      <c r="B2" s="1" t="s">
        <v>13</v>
      </c>
      <c r="C2" s="4" t="s">
        <v>14</v>
      </c>
      <c r="D2" s="1" t="s">
        <v>15</v>
      </c>
      <c r="F2" s="4" t="s">
        <v>16</v>
      </c>
      <c r="G2" s="1" t="s">
        <v>17</v>
      </c>
      <c r="H2" s="1" t="s">
        <v>18</v>
      </c>
      <c r="I2" s="1" t="s">
        <v>19</v>
      </c>
      <c r="J2" s="1" t="s">
        <v>20</v>
      </c>
      <c r="K2" s="1" t="s">
        <v>21</v>
      </c>
      <c r="L2" s="1" t="str">
        <f>HYPERLINK("https://files.afu.se/Downloads/Transcripts/Inception%20Radio%20(Mike%20Lucas)/2022 06 22 - Inception Radio Network -  Power vs. Force _u2z01v720LU - transcript (automated).pdf","Transcript Link")</f>
        <v>Transcript Link</v>
      </c>
      <c r="M2" s="2" t="str">
        <f>HYPERLINK("https://files.afu.se/Downloads/Transcripts/Inception%20Radio%20(Mike%20Lucas)/2022 06 22 - Inception Radio Network -  Power vs. Force _u2z01v720LU - transcript (automated).pdf","Transcript Link")</f>
        <v>Transcript Link</v>
      </c>
    </row>
    <row r="3" spans="1:13" ht="150">
      <c r="A3" s="1" t="s">
        <v>22</v>
      </c>
      <c r="B3" s="1" t="s">
        <v>13</v>
      </c>
      <c r="C3" s="4" t="s">
        <v>23</v>
      </c>
      <c r="D3" s="1" t="s">
        <v>24</v>
      </c>
      <c r="F3" s="4" t="s">
        <v>16</v>
      </c>
      <c r="G3" s="1" t="s">
        <v>17</v>
      </c>
      <c r="H3" s="1" t="s">
        <v>18</v>
      </c>
      <c r="I3" s="1" t="s">
        <v>19</v>
      </c>
      <c r="J3" s="1" t="s">
        <v>25</v>
      </c>
      <c r="K3" s="1" t="s">
        <v>21</v>
      </c>
      <c r="L3" s="1" t="str">
        <f>HYPERLINK("https://files.afu.se/Downloads/Transcripts/Inception%20Radio%20(Mike%20Lucas)/2022 06 10 - Inception Radio Network - Center of Light Action (Vah)   Save the Children _HuVl6O2yqfQ - transcript (automated).pdf","Transcript Link")</f>
        <v>Transcript Link</v>
      </c>
      <c r="M3" s="2" t="str">
        <f>HYPERLINK("https://files.afu.se/Downloads/Transcripts/Inception%20Radio%20(Mike%20Lucas)/2022 06 10 - Inception Radio Network - Center of Light Action (Vah)   Save the Children _HuVl6O2yqfQ - transcript (automated).pdf","Transcript Link")</f>
        <v>Transcript Link</v>
      </c>
    </row>
    <row r="4" spans="1:13" ht="409.5">
      <c r="A4" s="1" t="s">
        <v>26</v>
      </c>
      <c r="B4" s="1" t="s">
        <v>13</v>
      </c>
      <c r="C4" s="4" t="s">
        <v>27</v>
      </c>
      <c r="D4" s="1" t="s">
        <v>28</v>
      </c>
      <c r="E4" s="4" t="s">
        <v>29</v>
      </c>
      <c r="F4" s="4" t="s">
        <v>16</v>
      </c>
      <c r="G4" s="1" t="s">
        <v>17</v>
      </c>
      <c r="H4" s="1" t="s">
        <v>18</v>
      </c>
      <c r="I4" s="1" t="s">
        <v>19</v>
      </c>
      <c r="J4" s="1" t="s">
        <v>30</v>
      </c>
      <c r="K4" s="1" t="s">
        <v>21</v>
      </c>
      <c r="L4" s="1" t="str">
        <f>HYPERLINK("https://files.afu.se/Downloads/Transcripts/Inception%20Radio%20(Mike%20Lucas)/2022 06 08 - Inception Radio Network -  The Plan _mGpwTJIsaPk - transcript (automated).pdf","Transcript Link")</f>
        <v>Transcript Link</v>
      </c>
      <c r="M4" s="2" t="str">
        <f>HYPERLINK("https://files.afu.se/Downloads/Transcripts/Inception%20Radio%20(Mike%20Lucas)/2022 06 08 - Inception Radio Network -  The Plan _mGpwTJIsaPk - transcript (automated).pdf","Transcript Link")</f>
        <v>Transcript Link</v>
      </c>
    </row>
    <row r="5" spans="1:13" ht="150">
      <c r="A5" s="1" t="s">
        <v>31</v>
      </c>
      <c r="B5" s="1" t="s">
        <v>13</v>
      </c>
      <c r="C5" s="4" t="s">
        <v>32</v>
      </c>
      <c r="D5" s="1" t="s">
        <v>33</v>
      </c>
      <c r="F5" s="4" t="s">
        <v>16</v>
      </c>
      <c r="G5" s="1" t="s">
        <v>17</v>
      </c>
      <c r="H5" s="1" t="s">
        <v>18</v>
      </c>
      <c r="I5" s="1" t="s">
        <v>19</v>
      </c>
      <c r="J5" s="1" t="s">
        <v>34</v>
      </c>
      <c r="K5" s="1" t="s">
        <v>21</v>
      </c>
      <c r="L5" s="1" t="str">
        <f>HYPERLINK("https://files.afu.se/Downloads/Transcripts/Inception%20Radio%20(Mike%20Lucas)/2022 06 01 - Inception Radio Network - Center of Light Radio with guest, Brian D. Hardin_BKocH8NJtds - transcript (automated).pdf","Transcript Link")</f>
        <v>Transcript Link</v>
      </c>
      <c r="M5" s="2" t="str">
        <f>HYPERLINK("https://files.afu.se/Downloads/Transcripts/Inception%20Radio%20(Mike%20Lucas)/2022 06 01 - Inception Radio Network - Center of Light Radio with guest, Brian D. Hardin_BKocH8NJtds - transcript (automated).pdf","Transcript Link")</f>
        <v>Transcript Link</v>
      </c>
    </row>
    <row r="6" spans="1:13" ht="409.5">
      <c r="A6" s="1" t="s">
        <v>35</v>
      </c>
      <c r="B6" s="1" t="s">
        <v>13</v>
      </c>
      <c r="C6" s="4" t="s">
        <v>36</v>
      </c>
      <c r="D6" s="1" t="s">
        <v>37</v>
      </c>
      <c r="E6" s="4" t="s">
        <v>38</v>
      </c>
      <c r="F6" s="4" t="s">
        <v>16</v>
      </c>
      <c r="G6" s="1" t="s">
        <v>17</v>
      </c>
      <c r="H6" s="1" t="s">
        <v>18</v>
      </c>
      <c r="I6" s="1" t="s">
        <v>19</v>
      </c>
      <c r="J6" s="1" t="s">
        <v>39</v>
      </c>
      <c r="K6" s="1" t="s">
        <v>21</v>
      </c>
      <c r="L6" s="1" t="str">
        <f>HYPERLINK("https://files.afu.se/Downloads/Transcripts/Inception%20Radio%20(Mike%20Lucas)/2022 05 30 - Inception Radio Network -  Zombie Apocalypse _3IrQx6V4oFk - transcript (automated).pdf","Transcript Link")</f>
        <v>Transcript Link</v>
      </c>
      <c r="M6" s="2" t="str">
        <f>HYPERLINK("https://files.afu.se/Downloads/Transcripts/Inception%20Radio%20(Mike%20Lucas)/2022 05 30 - Inception Radio Network -  Zombie Apocalypse _3IrQx6V4oFk - transcript (automated).pdf","Transcript Link")</f>
        <v>Transcript Link</v>
      </c>
    </row>
    <row r="7" spans="1:13" ht="255">
      <c r="A7" s="1" t="s">
        <v>40</v>
      </c>
      <c r="B7" s="1" t="s">
        <v>13</v>
      </c>
      <c r="C7" s="4" t="s">
        <v>41</v>
      </c>
      <c r="D7" s="1" t="s">
        <v>42</v>
      </c>
      <c r="E7" s="4" t="s">
        <v>43</v>
      </c>
      <c r="F7" s="4" t="s">
        <v>16</v>
      </c>
      <c r="G7" s="1" t="s">
        <v>17</v>
      </c>
      <c r="H7" s="1" t="s">
        <v>18</v>
      </c>
      <c r="I7" s="1" t="s">
        <v>19</v>
      </c>
      <c r="J7" s="1" t="s">
        <v>44</v>
      </c>
      <c r="K7" s="1" t="s">
        <v>21</v>
      </c>
      <c r="L7" s="1" t="str">
        <f>HYPERLINK("https://files.afu.se/Downloads/Transcripts/Inception%20Radio%20(Mike%20Lucas)/2022 05 28 - Inception Radio Network - Center of Light Cinema   Projection _MAmc8tej4MQ - transcript (automated).pdf","Transcript Link")</f>
        <v>Transcript Link</v>
      </c>
      <c r="M7" s="2" t="str">
        <f>HYPERLINK("https://files.afu.se/Downloads/Transcripts/Inception%20Radio%20(Mike%20Lucas)/2022 05 28 - Inception Radio Network - Center of Light Cinema   Projection _MAmc8tej4MQ - transcript (automated).pdf","Transcript Link")</f>
        <v>Transcript Link</v>
      </c>
    </row>
    <row r="8" spans="1:13" ht="409.5">
      <c r="A8" s="1" t="s">
        <v>45</v>
      </c>
      <c r="B8" s="1" t="s">
        <v>13</v>
      </c>
      <c r="C8" s="4" t="s">
        <v>46</v>
      </c>
      <c r="D8" s="1" t="s">
        <v>47</v>
      </c>
      <c r="E8" s="1" t="s">
        <v>48</v>
      </c>
      <c r="F8" s="4" t="s">
        <v>16</v>
      </c>
      <c r="G8" s="1" t="s">
        <v>17</v>
      </c>
      <c r="H8" s="1" t="s">
        <v>18</v>
      </c>
      <c r="I8" s="1" t="s">
        <v>19</v>
      </c>
      <c r="J8" s="1" t="s">
        <v>49</v>
      </c>
      <c r="K8" s="1" t="s">
        <v>21</v>
      </c>
      <c r="L8" s="1" t="str">
        <f>HYPERLINK("https://files.afu.se/Downloads/Transcripts/Inception%20Radio%20(Mike%20Lucas)/2022 05 27 - Inception Radio Network -  Navigating the Cosmic Shift  with guest, Dale Allen Hoffman_ZQusbFxaMXM - transcript (automated).pdf","Transcript Link")</f>
        <v>Transcript Link</v>
      </c>
      <c r="M8" s="2" t="str">
        <f>HYPERLINK("https://files.afu.se/Downloads/Transcripts/Inception%20Radio%20(Mike%20Lucas)/2022 05 27 - Inception Radio Network -  Navigating the Cosmic Shift  with guest, Dale Allen Hoffman_ZQusbFxaMXM - transcript (automated).pdf","Transcript Link")</f>
        <v>Transcript Link</v>
      </c>
    </row>
    <row r="9" spans="1:13" ht="409.5">
      <c r="A9" s="1" t="s">
        <v>50</v>
      </c>
      <c r="B9" s="1" t="s">
        <v>13</v>
      </c>
      <c r="C9" s="4" t="s">
        <v>51</v>
      </c>
      <c r="D9" s="1" t="s">
        <v>52</v>
      </c>
      <c r="E9" s="4" t="s">
        <v>53</v>
      </c>
      <c r="F9" s="4" t="s">
        <v>16</v>
      </c>
      <c r="G9" s="1" t="s">
        <v>17</v>
      </c>
      <c r="H9" s="1" t="s">
        <v>18</v>
      </c>
      <c r="I9" s="1" t="s">
        <v>19</v>
      </c>
      <c r="J9" s="1" t="s">
        <v>54</v>
      </c>
      <c r="K9" s="1" t="s">
        <v>21</v>
      </c>
      <c r="L9" s="1" t="str">
        <f>HYPERLINK("https://files.afu.se/Downloads/Transcripts/Inception%20Radio%20(Mike%20Lucas)/2022 05 24 - Inception Radio Network -   Center of Light Law   Breaking the Rules   _11B0iCt4iao - transcript (automated).pdf","Transcript Link")</f>
        <v>Transcript Link</v>
      </c>
      <c r="M9" s="2" t="str">
        <f>HYPERLINK("https://files.afu.se/Downloads/Transcripts/Inception%20Radio%20(Mike%20Lucas)/2022 05 24 - Inception Radio Network -   Center of Light Law   Breaking the Rules   _11B0iCt4iao - transcript (automated).pdf","Transcript Link")</f>
        <v>Transcript Link</v>
      </c>
    </row>
    <row r="10" spans="1:13" ht="345">
      <c r="A10" s="1" t="s">
        <v>55</v>
      </c>
      <c r="B10" s="1" t="s">
        <v>13</v>
      </c>
      <c r="C10" s="4" t="s">
        <v>56</v>
      </c>
      <c r="D10" s="1" t="s">
        <v>57</v>
      </c>
      <c r="E10" s="4" t="s">
        <v>58</v>
      </c>
      <c r="F10" s="4" t="s">
        <v>16</v>
      </c>
      <c r="G10" s="1" t="s">
        <v>17</v>
      </c>
      <c r="H10" s="1" t="s">
        <v>18</v>
      </c>
      <c r="I10" s="1" t="s">
        <v>19</v>
      </c>
      <c r="J10" s="1" t="s">
        <v>59</v>
      </c>
      <c r="K10" s="1" t="s">
        <v>21</v>
      </c>
      <c r="L10" s="1" t="str">
        <f>HYPERLINK("https://files.afu.se/Downloads/Transcripts/Inception%20Radio%20(Mike%20Lucas)/2022 05 20 - Inception Radio Network - ✨ Center of Light Diversity   Inclusion  ✨_hTOMSBKruoo - transcript (automated).pdf","Transcript Link")</f>
        <v>Transcript Link</v>
      </c>
      <c r="M10" s="2" t="str">
        <f>HYPERLINK("https://files.afu.se/Downloads/Transcripts/Inception%20Radio%20(Mike%20Lucas)/2022 05 20 - Inception Radio Network - ✨ Center of Light Diversity   Inclusion  ✨_hTOMSBKruoo - transcript (automated).pdf","Transcript Link")</f>
        <v>Transcript Link</v>
      </c>
    </row>
    <row r="11" spans="1:13" ht="409.5">
      <c r="A11" s="1" t="s">
        <v>60</v>
      </c>
      <c r="B11" s="1" t="s">
        <v>13</v>
      </c>
      <c r="C11" s="4" t="s">
        <v>61</v>
      </c>
      <c r="D11" s="1" t="s">
        <v>62</v>
      </c>
      <c r="E11" s="1" t="s">
        <v>63</v>
      </c>
      <c r="F11" s="4" t="s">
        <v>16</v>
      </c>
      <c r="G11" s="1" t="s">
        <v>17</v>
      </c>
      <c r="H11" s="1" t="s">
        <v>18</v>
      </c>
      <c r="I11" s="1" t="s">
        <v>19</v>
      </c>
      <c r="J11" s="1" t="s">
        <v>64</v>
      </c>
      <c r="K11" s="1" t="s">
        <v>21</v>
      </c>
      <c r="L11" s="1" t="str">
        <f>HYPERLINK("https://files.afu.se/Downloads/Transcripts/Inception%20Radio%20(Mike%20Lucas)/2022 05 19 - Inception Radio Network - Center of Light Radio with guest, Stephani Grace_hfQ78xwOmdg - transcript (automated).pdf","Transcript Link")</f>
        <v>Transcript Link</v>
      </c>
      <c r="M11" s="2" t="str">
        <f>HYPERLINK("https://files.afu.se/Downloads/Transcripts/Inception%20Radio%20(Mike%20Lucas)/2022 05 19 - Inception Radio Network - Center of Light Radio with guest, Stephani Grace_hfQ78xwOmdg - transcript (automated).pdf","Transcript Link")</f>
        <v>Transcript Link</v>
      </c>
    </row>
    <row r="12" spans="1:13" ht="210">
      <c r="A12" s="1" t="s">
        <v>65</v>
      </c>
      <c r="B12" s="1" t="s">
        <v>13</v>
      </c>
      <c r="C12" s="4" t="s">
        <v>66</v>
      </c>
      <c r="D12" s="1" t="s">
        <v>67</v>
      </c>
      <c r="E12" s="1" t="s">
        <v>68</v>
      </c>
      <c r="F12" s="4" t="s">
        <v>16</v>
      </c>
      <c r="G12" s="1" t="s">
        <v>17</v>
      </c>
      <c r="H12" s="1" t="s">
        <v>18</v>
      </c>
      <c r="I12" s="1" t="s">
        <v>19</v>
      </c>
      <c r="J12" s="1" t="s">
        <v>69</v>
      </c>
      <c r="K12" s="1" t="s">
        <v>21</v>
      </c>
      <c r="L12" s="1" t="str">
        <f>HYPERLINK("https://files.afu.se/Downloads/Transcripts/Inception%20Radio%20(Mike%20Lucas)/2022 05 17 - Inception Radio Network - Center of Light Seva  “Covenant”_NeUbCzlaWFo - transcript (automated).pdf","Transcript Link")</f>
        <v>Transcript Link</v>
      </c>
      <c r="M12" s="2" t="str">
        <f>HYPERLINK("https://files.afu.se/Downloads/Transcripts/Inception%20Radio%20(Mike%20Lucas)/2022 05 17 - Inception Radio Network - Center of Light Seva  “Covenant”_NeUbCzlaWFo - transcript (automated).pdf","Transcript Link")</f>
        <v>Transcript Link</v>
      </c>
    </row>
    <row r="13" spans="1:13" ht="409.5">
      <c r="A13" s="1" t="s">
        <v>70</v>
      </c>
      <c r="B13" s="1" t="s">
        <v>13</v>
      </c>
      <c r="C13" s="4" t="s">
        <v>71</v>
      </c>
      <c r="D13" s="1" t="s">
        <v>72</v>
      </c>
      <c r="E13" s="4" t="s">
        <v>73</v>
      </c>
      <c r="F13" s="4" t="s">
        <v>16</v>
      </c>
      <c r="G13" s="1" t="s">
        <v>17</v>
      </c>
      <c r="H13" s="1" t="s">
        <v>18</v>
      </c>
      <c r="I13" s="1" t="s">
        <v>19</v>
      </c>
      <c r="J13" s="1" t="s">
        <v>74</v>
      </c>
      <c r="K13" s="1" t="s">
        <v>21</v>
      </c>
      <c r="L13" s="1" t="str">
        <f>HYPERLINK("https://files.afu.se/Downloads/Transcripts/Inception%20Radio%20(Mike%20Lucas)/2022 05 13 - Inception Radio Network - Center of Light Awareness   Expansion Into Nothing and Everything _GcHvNWRFjMM - transcript (automated).pdf","Transcript Link")</f>
        <v>Transcript Link</v>
      </c>
      <c r="M13" s="2" t="str">
        <f>HYPERLINK("https://files.afu.se/Downloads/Transcripts/Inception%20Radio%20(Mike%20Lucas)/2022 05 13 - Inception Radio Network - Center of Light Awareness   Expansion Into Nothing and Everything _GcHvNWRFjMM - transcript (automated).pdf","Transcript Link")</f>
        <v>Transcript Link</v>
      </c>
    </row>
    <row r="14" spans="1:13" ht="409.5">
      <c r="A14" s="1" t="s">
        <v>75</v>
      </c>
      <c r="B14" s="1" t="s">
        <v>13</v>
      </c>
      <c r="C14" s="4" t="s">
        <v>76</v>
      </c>
      <c r="D14" s="1" t="s">
        <v>77</v>
      </c>
      <c r="E14" s="4" t="s">
        <v>78</v>
      </c>
      <c r="F14" s="4" t="s">
        <v>16</v>
      </c>
      <c r="G14" s="1" t="s">
        <v>17</v>
      </c>
      <c r="H14" s="1" t="s">
        <v>18</v>
      </c>
      <c r="I14" s="1" t="s">
        <v>19</v>
      </c>
      <c r="J14" s="1" t="s">
        <v>79</v>
      </c>
      <c r="K14" s="1" t="s">
        <v>21</v>
      </c>
      <c r="L14" s="1" t="str">
        <f>HYPERLINK("https://files.afu.se/Downloads/Transcripts/Inception%20Radio%20(Mike%20Lucas)/2022 05 02 - Inception Radio Network - Center of Light Play  Ouija _LSWdc1COTk8 - transcript (automated).pdf","Transcript Link")</f>
        <v>Transcript Link</v>
      </c>
      <c r="M14" s="2" t="str">
        <f>HYPERLINK("https://files.afu.se/Downloads/Transcripts/Inception%20Radio%20(Mike%20Lucas)/2022 05 02 - Inception Radio Network - Center of Light Play  Ouija _LSWdc1COTk8 - transcript (automated).pdf","Transcript Link")</f>
        <v>Transcript Link</v>
      </c>
    </row>
    <row r="15" spans="1:13" ht="409.5">
      <c r="A15" s="1" t="s">
        <v>80</v>
      </c>
      <c r="B15" s="1" t="s">
        <v>13</v>
      </c>
      <c r="C15" s="4" t="s">
        <v>81</v>
      </c>
      <c r="D15" s="1" t="s">
        <v>82</v>
      </c>
      <c r="E15" s="1" t="s">
        <v>83</v>
      </c>
      <c r="F15" s="4" t="s">
        <v>16</v>
      </c>
      <c r="G15" s="1" t="s">
        <v>17</v>
      </c>
      <c r="H15" s="1" t="s">
        <v>18</v>
      </c>
      <c r="I15" s="1" t="s">
        <v>19</v>
      </c>
      <c r="J15" s="1" t="s">
        <v>84</v>
      </c>
      <c r="K15" s="1" t="s">
        <v>21</v>
      </c>
      <c r="L15" s="1" t="str">
        <f>HYPERLINK("https://files.afu.se/Downloads/Transcripts/Inception%20Radio%20(Mike%20Lucas)/2022 04 29 - Inception Radio Network - Center of Light Shhh   Secret _-XEhE0i1RfE - transcript (automated).pdf","Transcript Link")</f>
        <v>Transcript Link</v>
      </c>
      <c r="M15" s="2" t="str">
        <f>HYPERLINK("https://files.afu.se/Downloads/Transcripts/Inception%20Radio%20(Mike%20Lucas)/2022 04 29 - Inception Radio Network - Center of Light Shhh   Secret _-XEhE0i1RfE - transcript (automated).pdf","Transcript Link")</f>
        <v>Transcript Link</v>
      </c>
    </row>
    <row r="16" spans="1:13" ht="150">
      <c r="A16" s="1" t="s">
        <v>85</v>
      </c>
      <c r="B16" s="1" t="s">
        <v>13</v>
      </c>
      <c r="C16" s="4" t="s">
        <v>86</v>
      </c>
      <c r="D16" s="1" t="s">
        <v>87</v>
      </c>
      <c r="F16" s="4" t="s">
        <v>16</v>
      </c>
      <c r="G16" s="1" t="s">
        <v>17</v>
      </c>
      <c r="H16" s="1" t="s">
        <v>18</v>
      </c>
      <c r="I16" s="1" t="s">
        <v>19</v>
      </c>
      <c r="J16" s="1" t="s">
        <v>88</v>
      </c>
      <c r="K16" s="1" t="s">
        <v>21</v>
      </c>
      <c r="L16" s="1" t="str">
        <f>HYPERLINK("https://files.afu.se/Downloads/Transcripts/Inception%20Radio%20(Mike%20Lucas)/2022 04 28 - Inception Radio Network - Center of Light Tribe   Foundation Nation _79OvafCY6F4 - transcript (automated).pdf","Transcript Link")</f>
        <v>Transcript Link</v>
      </c>
      <c r="M16" s="2" t="str">
        <f>HYPERLINK("https://files.afu.se/Downloads/Transcripts/Inception%20Radio%20(Mike%20Lucas)/2022 04 28 - Inception Radio Network - Center of Light Tribe   Foundation Nation _79OvafCY6F4 - transcript (automated).pdf","Transcript Link")</f>
        <v>Transcript Link</v>
      </c>
    </row>
    <row r="17" spans="1:13" ht="150">
      <c r="A17" s="1" t="s">
        <v>89</v>
      </c>
      <c r="B17" s="1" t="s">
        <v>13</v>
      </c>
      <c r="C17" s="4" t="s">
        <v>90</v>
      </c>
      <c r="D17" s="1" t="s">
        <v>91</v>
      </c>
      <c r="F17" s="4" t="s">
        <v>16</v>
      </c>
      <c r="G17" s="1" t="s">
        <v>17</v>
      </c>
      <c r="H17" s="1" t="s">
        <v>18</v>
      </c>
      <c r="I17" s="1" t="s">
        <v>19</v>
      </c>
      <c r="J17" s="1" t="s">
        <v>92</v>
      </c>
      <c r="K17" s="1" t="s">
        <v>21</v>
      </c>
      <c r="L17" s="1" t="str">
        <f>HYPERLINK("https://files.afu.se/Downloads/Transcripts/Inception%20Radio%20(Mike%20Lucas)/2022 04 23 - Inception Radio Network - Center of Light Plight   Earth Day _nQNhRLrGY8g - transcript (automated).pdf","Transcript Link")</f>
        <v>Transcript Link</v>
      </c>
      <c r="M17" s="2" t="str">
        <f>HYPERLINK("https://files.afu.se/Downloads/Transcripts/Inception%20Radio%20(Mike%20Lucas)/2022 04 23 - Inception Radio Network - Center of Light Plight   Earth Day _nQNhRLrGY8g - transcript (automated).pdf","Transcript Link")</f>
        <v>Transcript Link</v>
      </c>
    </row>
    <row r="18" spans="1:13" ht="405">
      <c r="A18" s="1" t="s">
        <v>93</v>
      </c>
      <c r="B18" s="1" t="s">
        <v>13</v>
      </c>
      <c r="C18" s="4" t="s">
        <v>94</v>
      </c>
      <c r="D18" s="1" t="s">
        <v>95</v>
      </c>
      <c r="E18" s="4" t="s">
        <v>96</v>
      </c>
      <c r="F18" s="4" t="s">
        <v>16</v>
      </c>
      <c r="G18" s="1" t="s">
        <v>17</v>
      </c>
      <c r="H18" s="1" t="s">
        <v>18</v>
      </c>
      <c r="I18" s="1" t="s">
        <v>19</v>
      </c>
      <c r="J18" s="1" t="s">
        <v>97</v>
      </c>
      <c r="K18" s="1" t="s">
        <v>21</v>
      </c>
      <c r="L18" s="1" t="str">
        <f>HYPERLINK("https://files.afu.se/Downloads/Transcripts/Inception%20Radio%20(Mike%20Lucas)/2022 04 20 - Inception Radio Network - Center of Light Spoken Word   SHAZAM! _T8ZRicKM2iA - transcript (automated).pdf","Transcript Link")</f>
        <v>Transcript Link</v>
      </c>
      <c r="M18" s="2" t="str">
        <f>HYPERLINK("https://files.afu.se/Downloads/Transcripts/Inception%20Radio%20(Mike%20Lucas)/2022 04 20 - Inception Radio Network - Center of Light Spoken Word   SHAZAM! _T8ZRicKM2iA - transcript (automated).pdf","Transcript Link")</f>
        <v>Transcript Link</v>
      </c>
    </row>
    <row r="19" spans="1:13" ht="150">
      <c r="A19" s="1" t="s">
        <v>98</v>
      </c>
      <c r="B19" s="1" t="s">
        <v>13</v>
      </c>
      <c r="C19" s="4" t="s">
        <v>99</v>
      </c>
      <c r="D19" s="1" t="s">
        <v>100</v>
      </c>
      <c r="F19" s="4" t="s">
        <v>16</v>
      </c>
      <c r="G19" s="1" t="s">
        <v>17</v>
      </c>
      <c r="H19" s="1" t="s">
        <v>18</v>
      </c>
      <c r="I19" s="1" t="s">
        <v>19</v>
      </c>
      <c r="J19" s="1" t="s">
        <v>101</v>
      </c>
      <c r="K19" s="1" t="s">
        <v>21</v>
      </c>
      <c r="L19" s="1" t="str">
        <f>HYPERLINK("https://files.afu.se/Downloads/Transcripts/Inception%20Radio%20(Mike%20Lucas)/2022 04 14 - Inception Radio Network - Center of Light Shock and Awe   Bliss Fuck __p9Cnbk428M - transcript (automated).pdf","Transcript Link")</f>
        <v>Transcript Link</v>
      </c>
      <c r="M19" s="2" t="str">
        <f>HYPERLINK("https://files.afu.se/Downloads/Transcripts/Inception%20Radio%20(Mike%20Lucas)/2022 04 14 - Inception Radio Network - Center of Light Shock and Awe   Bliss Fuck __p9Cnbk428M - transcript (automated).pdf","Transcript Link")</f>
        <v>Transcript Link</v>
      </c>
    </row>
    <row r="20" spans="1:13" ht="409.5">
      <c r="A20" s="1" t="s">
        <v>102</v>
      </c>
      <c r="B20" s="1" t="s">
        <v>13</v>
      </c>
      <c r="C20" s="4" t="s">
        <v>103</v>
      </c>
      <c r="D20" s="1" t="s">
        <v>104</v>
      </c>
      <c r="E20" s="1" t="s">
        <v>105</v>
      </c>
      <c r="F20" s="4" t="s">
        <v>16</v>
      </c>
      <c r="G20" s="1" t="s">
        <v>17</v>
      </c>
      <c r="H20" s="1" t="s">
        <v>18</v>
      </c>
      <c r="I20" s="1" t="s">
        <v>19</v>
      </c>
      <c r="J20" s="1" t="s">
        <v>106</v>
      </c>
      <c r="K20" s="1" t="s">
        <v>21</v>
      </c>
      <c r="L20" s="1" t="str">
        <f>HYPERLINK("https://files.afu.se/Downloads/Transcripts/Inception%20Radio%20(Mike%20Lucas)/2018 03 09 - Inception Radio Network - Marilyn &amp; Dick Carlson   Oklahoma's Finest Takes on the Aliens &amp; Bigfoot!_PJrvplTDkOk - transcript (automated).pdf","Transcript Link")</f>
        <v>Transcript Link</v>
      </c>
      <c r="M20" s="2" t="str">
        <f>HYPERLINK("https://files.afu.se/Downloads/Transcripts/Inception%20Radio%20(Mike%20Lucas)/2018 03 09 - Inception Radio Network - Marilyn &amp; Dick Carlson   Oklahoma's Finest Takes on the Aliens &amp; Bigfoot!_PJrvplTDkOk - transcript (automated).pdf","Transcript Link")</f>
        <v>Transcript Link</v>
      </c>
    </row>
    <row r="21" spans="1:13" ht="409.5">
      <c r="A21" s="1" t="s">
        <v>102</v>
      </c>
      <c r="B21" s="1" t="s">
        <v>13</v>
      </c>
      <c r="C21" s="4" t="s">
        <v>107</v>
      </c>
      <c r="D21" s="1" t="s">
        <v>108</v>
      </c>
      <c r="E21" s="1" t="s">
        <v>109</v>
      </c>
      <c r="F21" s="4" t="s">
        <v>16</v>
      </c>
      <c r="G21" s="1" t="s">
        <v>17</v>
      </c>
      <c r="H21" s="1" t="s">
        <v>18</v>
      </c>
      <c r="I21" s="1" t="s">
        <v>19</v>
      </c>
      <c r="J21" s="1" t="s">
        <v>110</v>
      </c>
      <c r="K21" s="1" t="s">
        <v>21</v>
      </c>
      <c r="L21" s="1" t="str">
        <f>HYPERLINK("https://files.afu.se/Downloads/Transcripts/Inception%20Radio%20(Mike%20Lucas)/2018 03 09 - Inception Radio Network - UFO Headline News   Thursday March 1st, 2018_gJt1KDTrgnY - transcript (automated).pdf","Transcript Link")</f>
        <v>Transcript Link</v>
      </c>
      <c r="M21" s="2" t="str">
        <f>HYPERLINK("https://files.afu.se/Downloads/Transcripts/Inception%20Radio%20(Mike%20Lucas)/2018 03 09 - Inception Radio Network - UFO Headline News   Thursday March 1st, 2018_gJt1KDTrgnY - transcript (automated).pdf","Transcript Link")</f>
        <v>Transcript Link</v>
      </c>
    </row>
    <row r="22" spans="1:13" ht="409.5">
      <c r="A22" s="1" t="s">
        <v>102</v>
      </c>
      <c r="B22" s="1" t="s">
        <v>13</v>
      </c>
      <c r="C22" s="4" t="s">
        <v>111</v>
      </c>
      <c r="D22" s="1" t="s">
        <v>112</v>
      </c>
      <c r="E22" s="1" t="s">
        <v>113</v>
      </c>
      <c r="F22" s="4" t="s">
        <v>16</v>
      </c>
      <c r="G22" s="1" t="s">
        <v>17</v>
      </c>
      <c r="H22" s="1" t="s">
        <v>18</v>
      </c>
      <c r="I22" s="1" t="s">
        <v>19</v>
      </c>
      <c r="J22" s="1" t="s">
        <v>114</v>
      </c>
      <c r="K22" s="1" t="s">
        <v>21</v>
      </c>
      <c r="L22" s="1" t="str">
        <f>HYPERLINK("https://files.afu.se/Downloads/Transcripts/Inception%20Radio%20(Mike%20Lucas)/2018 03 09 - Inception Radio Network - UFO Headline News Wednesday February 28th, 2018_wTzgZ-KdZOs - transcript (automated).pdf","Transcript Link")</f>
        <v>Transcript Link</v>
      </c>
      <c r="M22" s="2" t="str">
        <f>HYPERLINK("https://files.afu.se/Downloads/Transcripts/Inception%20Radio%20(Mike%20Lucas)/2018 03 09 - Inception Radio Network - UFO Headline News Wednesday February 28th, 2018_wTzgZ-KdZOs - transcript (automated).pdf","Transcript Link")</f>
        <v>Transcript Link</v>
      </c>
    </row>
    <row r="23" spans="1:13" ht="409.5">
      <c r="A23" s="1" t="s">
        <v>115</v>
      </c>
      <c r="B23" s="1" t="s">
        <v>13</v>
      </c>
      <c r="C23" s="4" t="s">
        <v>116</v>
      </c>
      <c r="D23" s="1" t="s">
        <v>117</v>
      </c>
      <c r="E23" s="1" t="s">
        <v>118</v>
      </c>
      <c r="F23" s="4" t="s">
        <v>16</v>
      </c>
      <c r="G23" s="1" t="s">
        <v>17</v>
      </c>
      <c r="H23" s="1" t="s">
        <v>18</v>
      </c>
      <c r="I23" s="1" t="s">
        <v>19</v>
      </c>
      <c r="J23" s="1" t="s">
        <v>119</v>
      </c>
      <c r="K23" s="1" t="s">
        <v>21</v>
      </c>
      <c r="L23" s="1" t="str">
        <f>HYPERLINK("https://files.afu.se/Downloads/Transcripts/Inception%20Radio%20(Mike%20Lucas)/2018 02 28 - Inception Radio Network - Julia Sellers   Out of Body Experiences &amp; Interdimensional Travel_M0z9f9ch0Pc - transcript (automated).pdf","Transcript Link")</f>
        <v>Transcript Link</v>
      </c>
      <c r="M23" s="2" t="str">
        <f>HYPERLINK("https://files.afu.se/Downloads/Transcripts/Inception%20Radio%20(Mike%20Lucas)/2018 02 28 - Inception Radio Network - Julia Sellers   Out of Body Experiences &amp; Interdimensional Travel_M0z9f9ch0Pc - transcript (automated).pdf","Transcript Link")</f>
        <v>Transcript Link</v>
      </c>
    </row>
    <row r="24" spans="1:13" ht="409.5">
      <c r="A24" s="1" t="s">
        <v>115</v>
      </c>
      <c r="B24" s="1" t="s">
        <v>13</v>
      </c>
      <c r="C24" s="4" t="s">
        <v>120</v>
      </c>
      <c r="D24" s="1" t="s">
        <v>121</v>
      </c>
      <c r="E24" s="1" t="s">
        <v>122</v>
      </c>
      <c r="F24" s="4" t="s">
        <v>16</v>
      </c>
      <c r="G24" s="1" t="s">
        <v>17</v>
      </c>
      <c r="H24" s="1" t="s">
        <v>18</v>
      </c>
      <c r="I24" s="1" t="s">
        <v>19</v>
      </c>
      <c r="J24" s="1" t="s">
        <v>123</v>
      </c>
      <c r="K24" s="1" t="s">
        <v>21</v>
      </c>
      <c r="L24" s="1" t="str">
        <f>HYPERLINK("https://files.afu.se/Downloads/Transcripts/Inception%20Radio%20(Mike%20Lucas)/2018 02 28 - Inception Radio Network - UFO Headline News   Tuesday February 27th, 2018_0GBRiQTeiYg - transcript (automated).pdf","Transcript Link")</f>
        <v>Transcript Link</v>
      </c>
      <c r="M24" s="2" t="str">
        <f>HYPERLINK("https://files.afu.se/Downloads/Transcripts/Inception%20Radio%20(Mike%20Lucas)/2018 02 28 - Inception Radio Network - UFO Headline News   Tuesday February 27th, 2018_0GBRiQTeiYg - transcript (automated).pdf","Transcript Link")</f>
        <v>Transcript Link</v>
      </c>
    </row>
    <row r="25" spans="1:13" ht="409.5">
      <c r="A25" s="1" t="s">
        <v>115</v>
      </c>
      <c r="B25" s="1" t="s">
        <v>13</v>
      </c>
      <c r="C25" s="4" t="s">
        <v>124</v>
      </c>
      <c r="D25" s="1" t="s">
        <v>125</v>
      </c>
      <c r="E25" s="1" t="s">
        <v>126</v>
      </c>
      <c r="F25" s="4" t="s">
        <v>16</v>
      </c>
      <c r="G25" s="1" t="s">
        <v>17</v>
      </c>
      <c r="H25" s="1" t="s">
        <v>18</v>
      </c>
      <c r="I25" s="1" t="s">
        <v>19</v>
      </c>
      <c r="J25" s="1" t="s">
        <v>127</v>
      </c>
      <c r="K25" s="1" t="s">
        <v>21</v>
      </c>
      <c r="L25" s="1" t="str">
        <f>HYPERLINK("https://files.afu.se/Downloads/Transcripts/Inception%20Radio%20(Mike%20Lucas)/2018 02 28 - Inception Radio Network - UFO Headline News   Monday February 26th, 2018_CfCJ6geIP1Q - transcript (automated).pdf","Transcript Link")</f>
        <v>Transcript Link</v>
      </c>
      <c r="M25" s="2" t="str">
        <f>HYPERLINK("https://files.afu.se/Downloads/Transcripts/Inception%20Radio%20(Mike%20Lucas)/2018 02 28 - Inception Radio Network - UFO Headline News   Monday February 26th, 2018_CfCJ6geIP1Q - transcript (automated).pdf","Transcript Link")</f>
        <v>Transcript Link</v>
      </c>
    </row>
    <row r="26" spans="1:13" ht="409.5">
      <c r="A26" s="1" t="s">
        <v>115</v>
      </c>
      <c r="B26" s="1" t="s">
        <v>13</v>
      </c>
      <c r="C26" s="4" t="s">
        <v>128</v>
      </c>
      <c r="D26" s="1" t="s">
        <v>129</v>
      </c>
      <c r="E26" s="1" t="s">
        <v>130</v>
      </c>
      <c r="F26" s="4" t="s">
        <v>16</v>
      </c>
      <c r="G26" s="1" t="s">
        <v>17</v>
      </c>
      <c r="H26" s="1" t="s">
        <v>18</v>
      </c>
      <c r="I26" s="1" t="s">
        <v>19</v>
      </c>
      <c r="J26" s="1" t="s">
        <v>131</v>
      </c>
      <c r="K26" s="1" t="s">
        <v>21</v>
      </c>
      <c r="L26" s="1" t="str">
        <f>HYPERLINK("https://files.afu.se/Downloads/Transcripts/Inception%20Radio%20(Mike%20Lucas)/2018 02 28 - Inception Radio Network - UFO Headline News   SaturdaySunday February 24th &amp; 25th, 2018_aJw8ELGHCKY - transcript (automated).pdf","Transcript Link")</f>
        <v>Transcript Link</v>
      </c>
      <c r="M26" s="2" t="str">
        <f>HYPERLINK("https://files.afu.se/Downloads/Transcripts/Inception%20Radio%20(Mike%20Lucas)/2018 02 28 - Inception Radio Network - UFO Headline News   SaturdaySunday February 24th &amp; 25th, 2018_aJw8ELGHCKY - transcript (automated).pdf","Transcript Link")</f>
        <v>Transcript Link</v>
      </c>
    </row>
    <row r="27" spans="1:13" ht="409.5">
      <c r="A27" s="1" t="s">
        <v>115</v>
      </c>
      <c r="B27" s="1" t="s">
        <v>13</v>
      </c>
      <c r="C27" s="4" t="s">
        <v>132</v>
      </c>
      <c r="D27" s="1" t="s">
        <v>133</v>
      </c>
      <c r="E27" s="1" t="s">
        <v>134</v>
      </c>
      <c r="F27" s="4" t="s">
        <v>16</v>
      </c>
      <c r="G27" s="1" t="s">
        <v>17</v>
      </c>
      <c r="H27" s="1" t="s">
        <v>18</v>
      </c>
      <c r="I27" s="1" t="s">
        <v>19</v>
      </c>
      <c r="J27" s="1" t="s">
        <v>135</v>
      </c>
      <c r="K27" s="1" t="s">
        <v>21</v>
      </c>
      <c r="L27" s="1" t="str">
        <f>HYPERLINK("https://files.afu.se/Downloads/Transcripts/Inception%20Radio%20(Mike%20Lucas)/2018 02 28 - Inception Radio Network - International UFO Congress 2018   Live Broadcast with UFO Speakers_zvna5YCYIjU - transcript (automated).pdf","Transcript Link")</f>
        <v>Transcript Link</v>
      </c>
      <c r="M27" s="2" t="str">
        <f>HYPERLINK("https://files.afu.se/Downloads/Transcripts/Inception%20Radio%20(Mike%20Lucas)/2018 02 28 - Inception Radio Network - International UFO Congress 2018   Live Broadcast with UFO Speakers_zvna5YCYIjU - transcript (automated).pdf","Transcript Link")</f>
        <v>Transcript Link</v>
      </c>
    </row>
    <row r="28" spans="1:13" ht="300">
      <c r="A28" s="1" t="s">
        <v>115</v>
      </c>
      <c r="B28" s="1" t="s">
        <v>13</v>
      </c>
      <c r="C28" s="4" t="s">
        <v>136</v>
      </c>
      <c r="D28" s="1" t="s">
        <v>137</v>
      </c>
      <c r="E28" s="1" t="s">
        <v>138</v>
      </c>
      <c r="F28" s="4" t="s">
        <v>16</v>
      </c>
      <c r="G28" s="1" t="s">
        <v>17</v>
      </c>
      <c r="H28" s="1" t="s">
        <v>18</v>
      </c>
      <c r="I28" s="1" t="s">
        <v>19</v>
      </c>
      <c r="J28" s="1" t="s">
        <v>139</v>
      </c>
      <c r="K28" s="1" t="s">
        <v>21</v>
      </c>
      <c r="L28" s="1" t="str">
        <f>HYPERLINK("https://files.afu.se/Downloads/Transcripts/Inception%20Radio%20(Mike%20Lucas)/2018 02 28 - Inception Radio Network - Mack After Dark...Maybe   Wait for the Bow Hunter Vs Alien Robot!!_L1qPJ_9tcG8 - transcript (automated).pdf","Transcript Link")</f>
        <v>Transcript Link</v>
      </c>
      <c r="M28" s="2" t="str">
        <f>HYPERLINK("https://files.afu.se/Downloads/Transcripts/Inception%20Radio%20(Mike%20Lucas)/2018 02 28 - Inception Radio Network - Mack After Dark...Maybe   Wait for the Bow Hunter Vs Alien Robot!!_L1qPJ_9tcG8 - transcript (automated).pdf","Transcript Link")</f>
        <v>Transcript Link</v>
      </c>
    </row>
    <row r="29" spans="1:13" ht="409.5">
      <c r="A29" s="1" t="s">
        <v>115</v>
      </c>
      <c r="B29" s="1" t="s">
        <v>13</v>
      </c>
      <c r="C29" s="4" t="s">
        <v>140</v>
      </c>
      <c r="D29" s="1" t="s">
        <v>141</v>
      </c>
      <c r="E29" s="1" t="s">
        <v>142</v>
      </c>
      <c r="F29" s="4" t="s">
        <v>16</v>
      </c>
      <c r="G29" s="1" t="s">
        <v>17</v>
      </c>
      <c r="H29" s="1" t="s">
        <v>18</v>
      </c>
      <c r="I29" s="1" t="s">
        <v>19</v>
      </c>
      <c r="J29" s="1" t="s">
        <v>143</v>
      </c>
      <c r="K29" s="1" t="s">
        <v>21</v>
      </c>
      <c r="L29" s="1" t="str">
        <f>HYPERLINK("https://files.afu.se/Downloads/Transcripts/Inception%20Radio%20(Mike%20Lucas)/2018 02 28 - Inception Radio Network - John M. Saul   Occult and Cryptic Mysteries in Full View_6F9OC99t4fA - transcript (automated).pdf","Transcript Link")</f>
        <v>Transcript Link</v>
      </c>
      <c r="M29" s="2" t="str">
        <f>HYPERLINK("https://files.afu.se/Downloads/Transcripts/Inception%20Radio%20(Mike%20Lucas)/2018 02 28 - Inception Radio Network - John M. Saul   Occult and Cryptic Mysteries in Full View_6F9OC99t4fA - transcript (automated).pdf","Transcript Link")</f>
        <v>Transcript Link</v>
      </c>
    </row>
    <row r="30" spans="1:13" ht="409.5">
      <c r="A30" s="1" t="s">
        <v>115</v>
      </c>
      <c r="B30" s="1" t="s">
        <v>13</v>
      </c>
      <c r="C30" s="4" t="s">
        <v>144</v>
      </c>
      <c r="D30" s="1" t="s">
        <v>145</v>
      </c>
      <c r="E30" s="1" t="s">
        <v>146</v>
      </c>
      <c r="F30" s="4" t="s">
        <v>16</v>
      </c>
      <c r="G30" s="1" t="s">
        <v>17</v>
      </c>
      <c r="H30" s="1" t="s">
        <v>18</v>
      </c>
      <c r="I30" s="1" t="s">
        <v>19</v>
      </c>
      <c r="J30" s="1" t="s">
        <v>147</v>
      </c>
      <c r="K30" s="1" t="s">
        <v>21</v>
      </c>
      <c r="L30" s="1" t="str">
        <f>HYPERLINK("https://files.afu.se/Downloads/Transcripts/Inception%20Radio%20(Mike%20Lucas)/2018 02 28 - Inception Radio Network - Allison Jornlin   Urban Legends &amp; Milwaukee Ghosts_tUnB2I0vIhY - transcript (automated).pdf","Transcript Link")</f>
        <v>Transcript Link</v>
      </c>
      <c r="M30" s="2" t="str">
        <f>HYPERLINK("https://files.afu.se/Downloads/Transcripts/Inception%20Radio%20(Mike%20Lucas)/2018 02 28 - Inception Radio Network - Allison Jornlin   Urban Legends &amp; Milwaukee Ghosts_tUnB2I0vIhY - transcript (automated).pdf","Transcript Link")</f>
        <v>Transcript Link</v>
      </c>
    </row>
    <row r="31" spans="1:13" ht="409.5">
      <c r="A31" s="1" t="s">
        <v>115</v>
      </c>
      <c r="B31" s="1" t="s">
        <v>13</v>
      </c>
      <c r="C31" s="4" t="s">
        <v>148</v>
      </c>
      <c r="D31" s="1" t="s">
        <v>149</v>
      </c>
      <c r="E31" s="1" t="s">
        <v>150</v>
      </c>
      <c r="F31" s="4" t="s">
        <v>16</v>
      </c>
      <c r="G31" s="1" t="s">
        <v>17</v>
      </c>
      <c r="H31" s="1" t="s">
        <v>18</v>
      </c>
      <c r="I31" s="1" t="s">
        <v>19</v>
      </c>
      <c r="J31" s="1" t="s">
        <v>151</v>
      </c>
      <c r="K31" s="1" t="s">
        <v>21</v>
      </c>
      <c r="L31" s="1" t="str">
        <f>HYPERLINK("https://files.afu.se/Downloads/Transcripts/Inception%20Radio%20(Mike%20Lucas)/2018 02 28 - Inception Radio Network - UFO Headline News   Friday February 23rd, 2018_G22S2-zREuw - transcript (automated).pdf","Transcript Link")</f>
        <v>Transcript Link</v>
      </c>
      <c r="M31" s="2" t="str">
        <f>HYPERLINK("https://files.afu.se/Downloads/Transcripts/Inception%20Radio%20(Mike%20Lucas)/2018 02 28 - Inception Radio Network - UFO Headline News   Friday February 23rd, 2018_G22S2-zREuw - transcript (automated).pdf","Transcript Link")</f>
        <v>Transcript Link</v>
      </c>
    </row>
    <row r="32" spans="1:13" ht="409.5">
      <c r="A32" s="1" t="s">
        <v>115</v>
      </c>
      <c r="B32" s="1" t="s">
        <v>13</v>
      </c>
      <c r="C32" s="4" t="s">
        <v>152</v>
      </c>
      <c r="D32" s="1" t="s">
        <v>153</v>
      </c>
      <c r="E32" s="1" t="s">
        <v>154</v>
      </c>
      <c r="F32" s="4" t="s">
        <v>16</v>
      </c>
      <c r="G32" s="1" t="s">
        <v>17</v>
      </c>
      <c r="H32" s="1" t="s">
        <v>18</v>
      </c>
      <c r="I32" s="1" t="s">
        <v>19</v>
      </c>
      <c r="J32" s="1" t="s">
        <v>155</v>
      </c>
      <c r="K32" s="1" t="s">
        <v>21</v>
      </c>
      <c r="L32" s="1" t="str">
        <f>HYPERLINK("https://files.afu.se/Downloads/Transcripts/Inception%20Radio%20(Mike%20Lucas)/2018 02 28 - Inception Radio Network - UFO Headline News   Thursday February 22nd, 2018_40YYD3X6h4E - transcript (automated).pdf","Transcript Link")</f>
        <v>Transcript Link</v>
      </c>
      <c r="M32" s="2" t="str">
        <f>HYPERLINK("https://files.afu.se/Downloads/Transcripts/Inception%20Radio%20(Mike%20Lucas)/2018 02 28 - Inception Radio Network - UFO Headline News   Thursday February 22nd, 2018_40YYD3X6h4E - transcript (automated).pdf","Transcript Link")</f>
        <v>Transcript Link</v>
      </c>
    </row>
    <row r="33" spans="1:13" ht="409.5">
      <c r="A33" s="1" t="s">
        <v>115</v>
      </c>
      <c r="B33" s="1" t="s">
        <v>13</v>
      </c>
      <c r="C33" s="4" t="s">
        <v>156</v>
      </c>
      <c r="D33" s="1" t="s">
        <v>157</v>
      </c>
      <c r="E33" s="1" t="s">
        <v>158</v>
      </c>
      <c r="F33" s="4" t="s">
        <v>16</v>
      </c>
      <c r="G33" s="1" t="s">
        <v>17</v>
      </c>
      <c r="H33" s="1" t="s">
        <v>18</v>
      </c>
      <c r="I33" s="1" t="s">
        <v>19</v>
      </c>
      <c r="J33" s="1" t="s">
        <v>159</v>
      </c>
      <c r="K33" s="1" t="s">
        <v>21</v>
      </c>
      <c r="L33" s="1" t="str">
        <f>HYPERLINK("https://files.afu.se/Downloads/Transcripts/Inception%20Radio%20(Mike%20Lucas)/2018 02 28 - Inception Radio Network - UFO Headline News   Wednesday February 21st, 2018_eNQop3hIwSE - transcript (automated).pdf","Transcript Link")</f>
        <v>Transcript Link</v>
      </c>
      <c r="M33" s="2" t="str">
        <f>HYPERLINK("https://files.afu.se/Downloads/Transcripts/Inception%20Radio%20(Mike%20Lucas)/2018 02 28 - Inception Radio Network - UFO Headline News   Wednesday February 21st, 2018_eNQop3hIwSE - transcript (automated).pdf","Transcript Link")</f>
        <v>Transcript Link</v>
      </c>
    </row>
    <row r="34" spans="1:13" ht="409.5">
      <c r="A34" s="1" t="s">
        <v>115</v>
      </c>
      <c r="B34" s="1" t="s">
        <v>13</v>
      </c>
      <c r="C34" s="4" t="s">
        <v>160</v>
      </c>
      <c r="D34" s="1" t="s">
        <v>161</v>
      </c>
      <c r="E34" s="1" t="s">
        <v>162</v>
      </c>
      <c r="F34" s="4" t="s">
        <v>16</v>
      </c>
      <c r="G34" s="1" t="s">
        <v>17</v>
      </c>
      <c r="H34" s="1" t="s">
        <v>18</v>
      </c>
      <c r="I34" s="1" t="s">
        <v>19</v>
      </c>
      <c r="J34" s="1" t="s">
        <v>163</v>
      </c>
      <c r="K34" s="1" t="s">
        <v>21</v>
      </c>
      <c r="L34" s="1" t="str">
        <f>HYPERLINK("https://files.afu.se/Downloads/Transcripts/Inception%20Radio%20(Mike%20Lucas)/2018 02 28 - Inception Radio Network - UFO Headline News Tuesday February 20th, 2018_mMICOOk4sps - transcript (automated).pdf","Transcript Link")</f>
        <v>Transcript Link</v>
      </c>
      <c r="M34" s="2" t="str">
        <f>HYPERLINK("https://files.afu.se/Downloads/Transcripts/Inception%20Radio%20(Mike%20Lucas)/2018 02 28 - Inception Radio Network - UFO Headline News Tuesday February 20th, 2018_mMICOOk4sps - transcript (automated).pdf","Transcript Link")</f>
        <v>Transcript Link</v>
      </c>
    </row>
    <row r="35" spans="1:13" ht="409.5">
      <c r="A35" s="1" t="s">
        <v>164</v>
      </c>
      <c r="B35" s="1" t="s">
        <v>13</v>
      </c>
      <c r="C35" s="4" t="s">
        <v>165</v>
      </c>
      <c r="D35" s="1" t="s">
        <v>166</v>
      </c>
      <c r="E35" s="1" t="s">
        <v>167</v>
      </c>
      <c r="F35" s="4" t="s">
        <v>16</v>
      </c>
      <c r="G35" s="1" t="s">
        <v>17</v>
      </c>
      <c r="H35" s="1" t="s">
        <v>18</v>
      </c>
      <c r="I35" s="1" t="s">
        <v>19</v>
      </c>
      <c r="J35" s="1" t="s">
        <v>168</v>
      </c>
      <c r="K35" s="1" t="s">
        <v>21</v>
      </c>
      <c r="L35" s="1" t="str">
        <f>HYPERLINK("https://files.afu.se/Downloads/Transcripts/Inception%20Radio%20(Mike%20Lucas)/2018 02 19 - Inception Radio Network - UFO Headline News SaturdaySunday January 17th &amp; 18th, 2018_iapEwyQVvB0 - transcript (automated).pdf","Transcript Link")</f>
        <v>Transcript Link</v>
      </c>
      <c r="M35" s="2" t="str">
        <f>HYPERLINK("https://files.afu.se/Downloads/Transcripts/Inception%20Radio%20(Mike%20Lucas)/2018 02 19 - Inception Radio Network - UFO Headline News SaturdaySunday January 17th &amp; 18th, 2018_iapEwyQVvB0 - transcript (automated).pdf","Transcript Link")</f>
        <v>Transcript Link</v>
      </c>
    </row>
    <row r="36" spans="1:13" ht="409.5">
      <c r="A36" s="1" t="s">
        <v>164</v>
      </c>
      <c r="B36" s="1" t="s">
        <v>13</v>
      </c>
      <c r="C36" s="4" t="s">
        <v>169</v>
      </c>
      <c r="D36" s="1" t="s">
        <v>170</v>
      </c>
      <c r="E36" s="1" t="s">
        <v>171</v>
      </c>
      <c r="F36" s="4" t="s">
        <v>16</v>
      </c>
      <c r="G36" s="1" t="s">
        <v>17</v>
      </c>
      <c r="H36" s="1" t="s">
        <v>18</v>
      </c>
      <c r="I36" s="1" t="s">
        <v>19</v>
      </c>
      <c r="J36" s="1" t="s">
        <v>172</v>
      </c>
      <c r="K36" s="1" t="s">
        <v>21</v>
      </c>
      <c r="L36" s="1" t="str">
        <f>HYPERLINK("https://files.afu.se/Downloads/Transcripts/Inception%20Radio%20(Mike%20Lucas)/2018 02 19 - Inception Radio Network - The Most Haunted Place on Earth   Time to Pack Your Bags!!!_saH331EhDgQ - transcript (automated).pdf","Transcript Link")</f>
        <v>Transcript Link</v>
      </c>
      <c r="M36" s="2" t="str">
        <f>HYPERLINK("https://files.afu.se/Downloads/Transcripts/Inception%20Radio%20(Mike%20Lucas)/2018 02 19 - Inception Radio Network - The Most Haunted Place on Earth   Time to Pack Your Bags!!!_saH331EhDgQ - transcript (automated).pdf","Transcript Link")</f>
        <v>Transcript Link</v>
      </c>
    </row>
    <row r="37" spans="1:13" ht="409.5">
      <c r="A37" s="1" t="s">
        <v>164</v>
      </c>
      <c r="B37" s="1" t="s">
        <v>13</v>
      </c>
      <c r="C37" s="4" t="s">
        <v>173</v>
      </c>
      <c r="D37" s="1" t="s">
        <v>174</v>
      </c>
      <c r="E37" s="1" t="s">
        <v>175</v>
      </c>
      <c r="F37" s="4" t="s">
        <v>16</v>
      </c>
      <c r="G37" s="1" t="s">
        <v>17</v>
      </c>
      <c r="H37" s="1" t="s">
        <v>18</v>
      </c>
      <c r="I37" s="1" t="s">
        <v>19</v>
      </c>
      <c r="J37" s="1" t="s">
        <v>176</v>
      </c>
      <c r="K37" s="1" t="s">
        <v>21</v>
      </c>
      <c r="L37" s="1" t="str">
        <f>HYPERLINK("https://files.afu.se/Downloads/Transcripts/Inception%20Radio%20(Mike%20Lucas)/2018 02 19 - Inception Radio Network - L. Sydney Fisher   Living in a World of the Supernatural and Unexplained_FTYVgjHwL4k - transcript (automated).pdf","Transcript Link")</f>
        <v>Transcript Link</v>
      </c>
      <c r="M37" s="2" t="str">
        <f>HYPERLINK("https://files.afu.se/Downloads/Transcripts/Inception%20Radio%20(Mike%20Lucas)/2018 02 19 - Inception Radio Network - L. Sydney Fisher   Living in a World of the Supernatural and Unexplained_FTYVgjHwL4k - transcript (automated).pdf","Transcript Link")</f>
        <v>Transcript Link</v>
      </c>
    </row>
    <row r="38" spans="1:13" ht="409.5">
      <c r="A38" s="1" t="s">
        <v>164</v>
      </c>
      <c r="B38" s="1" t="s">
        <v>13</v>
      </c>
      <c r="C38" s="4" t="s">
        <v>177</v>
      </c>
      <c r="D38" s="1" t="s">
        <v>178</v>
      </c>
      <c r="E38" s="1" t="s">
        <v>179</v>
      </c>
      <c r="F38" s="4" t="s">
        <v>16</v>
      </c>
      <c r="G38" s="1" t="s">
        <v>17</v>
      </c>
      <c r="H38" s="1" t="s">
        <v>18</v>
      </c>
      <c r="I38" s="1" t="s">
        <v>19</v>
      </c>
      <c r="J38" s="1" t="s">
        <v>180</v>
      </c>
      <c r="K38" s="1" t="s">
        <v>21</v>
      </c>
      <c r="L38" s="1" t="str">
        <f>HYPERLINK("https://files.afu.se/Downloads/Transcripts/Inception%20Radio%20(Mike%20Lucas)/2018 02 19 - Inception Radio Network - UFO Headline News   Monday February 12th, 2018_4NhM7mC_lwA - transcript (automated).pdf","Transcript Link")</f>
        <v>Transcript Link</v>
      </c>
      <c r="M38" s="2" t="str">
        <f>HYPERLINK("https://files.afu.se/Downloads/Transcripts/Inception%20Radio%20(Mike%20Lucas)/2018 02 19 - Inception Radio Network - UFO Headline News   Monday February 12th, 2018_4NhM7mC_lwA - transcript (automated).pdf","Transcript Link")</f>
        <v>Transcript Link</v>
      </c>
    </row>
    <row r="39" spans="1:13" ht="409.5">
      <c r="A39" s="1" t="s">
        <v>164</v>
      </c>
      <c r="B39" s="1" t="s">
        <v>13</v>
      </c>
      <c r="C39" s="4" t="s">
        <v>181</v>
      </c>
      <c r="D39" s="1" t="s">
        <v>182</v>
      </c>
      <c r="E39" s="1" t="s">
        <v>183</v>
      </c>
      <c r="F39" s="4" t="s">
        <v>16</v>
      </c>
      <c r="G39" s="1" t="s">
        <v>17</v>
      </c>
      <c r="H39" s="1" t="s">
        <v>18</v>
      </c>
      <c r="I39" s="1" t="s">
        <v>19</v>
      </c>
      <c r="J39" s="1" t="s">
        <v>184</v>
      </c>
      <c r="K39" s="1" t="s">
        <v>21</v>
      </c>
      <c r="L39" s="1" t="str">
        <f>HYPERLINK("https://files.afu.se/Downloads/Transcripts/Inception%20Radio%20(Mike%20Lucas)/2018 02 19 - Inception Radio Network - UFO Headline News   Wednesday February 14th, 2018_ep2k7b-yoRs - transcript (automated).pdf","Transcript Link")</f>
        <v>Transcript Link</v>
      </c>
      <c r="M39" s="2" t="str">
        <f>HYPERLINK("https://files.afu.se/Downloads/Transcripts/Inception%20Radio%20(Mike%20Lucas)/2018 02 19 - Inception Radio Network - UFO Headline News   Wednesday February 14th, 2018_ep2k7b-yoRs - transcript (automated).pdf","Transcript Link")</f>
        <v>Transcript Link</v>
      </c>
    </row>
    <row r="40" spans="1:13" ht="409.5">
      <c r="A40" s="1" t="s">
        <v>164</v>
      </c>
      <c r="B40" s="1" t="s">
        <v>13</v>
      </c>
      <c r="C40" s="4" t="s">
        <v>185</v>
      </c>
      <c r="D40" s="1" t="s">
        <v>186</v>
      </c>
      <c r="E40" s="1" t="s">
        <v>187</v>
      </c>
      <c r="F40" s="4" t="s">
        <v>16</v>
      </c>
      <c r="G40" s="1" t="s">
        <v>17</v>
      </c>
      <c r="H40" s="1" t="s">
        <v>18</v>
      </c>
      <c r="I40" s="1" t="s">
        <v>19</v>
      </c>
      <c r="J40" s="1" t="s">
        <v>188</v>
      </c>
      <c r="K40" s="1" t="s">
        <v>21</v>
      </c>
      <c r="L40" s="1" t="str">
        <f>HYPERLINK("https://files.afu.se/Downloads/Transcripts/Inception%20Radio%20(Mike%20Lucas)/2018 02 19 - Inception Radio Network - UFO Headline News   Friday February 16th, 2018_MkJMK7NfhCk - transcript (automated).pdf","Transcript Link")</f>
        <v>Transcript Link</v>
      </c>
      <c r="M40" s="2" t="str">
        <f>HYPERLINK("https://files.afu.se/Downloads/Transcripts/Inception%20Radio%20(Mike%20Lucas)/2018 02 19 - Inception Radio Network - UFO Headline News   Friday February 16th, 2018_MkJMK7NfhCk - transcript (automated).pdf","Transcript Link")</f>
        <v>Transcript Link</v>
      </c>
    </row>
    <row r="41" spans="1:13" ht="409.5">
      <c r="A41" s="1" t="s">
        <v>164</v>
      </c>
      <c r="B41" s="1" t="s">
        <v>13</v>
      </c>
      <c r="C41" s="4" t="s">
        <v>189</v>
      </c>
      <c r="D41" s="1" t="s">
        <v>190</v>
      </c>
      <c r="E41" s="1" t="s">
        <v>191</v>
      </c>
      <c r="F41" s="4" t="s">
        <v>16</v>
      </c>
      <c r="G41" s="1" t="s">
        <v>17</v>
      </c>
      <c r="H41" s="1" t="s">
        <v>18</v>
      </c>
      <c r="I41" s="1" t="s">
        <v>19</v>
      </c>
      <c r="J41" s="1" t="s">
        <v>192</v>
      </c>
      <c r="K41" s="1" t="s">
        <v>21</v>
      </c>
      <c r="L41" s="1" t="str">
        <f>HYPERLINK("https://files.afu.se/Downloads/Transcripts/Inception%20Radio%20(Mike%20Lucas)/2018 02 19 - Inception Radio Network - UFO Headline News   Thursday February 15th, 2018_LQ1LEGrCyJ8 - transcript (automated).pdf","Transcript Link")</f>
        <v>Transcript Link</v>
      </c>
      <c r="M41" s="2" t="str">
        <f>HYPERLINK("https://files.afu.se/Downloads/Transcripts/Inception%20Radio%20(Mike%20Lucas)/2018 02 19 - Inception Radio Network - UFO Headline News   Thursday February 15th, 2018_LQ1LEGrCyJ8 - transcript (automated).pdf","Transcript Link")</f>
        <v>Transcript Link</v>
      </c>
    </row>
    <row r="42" spans="1:13" ht="409.5">
      <c r="A42" s="1" t="s">
        <v>164</v>
      </c>
      <c r="B42" s="1" t="s">
        <v>13</v>
      </c>
      <c r="C42" s="4" t="s">
        <v>193</v>
      </c>
      <c r="D42" s="1" t="s">
        <v>194</v>
      </c>
      <c r="E42" s="1" t="s">
        <v>195</v>
      </c>
      <c r="F42" s="4" t="s">
        <v>16</v>
      </c>
      <c r="G42" s="1" t="s">
        <v>17</v>
      </c>
      <c r="H42" s="1" t="s">
        <v>18</v>
      </c>
      <c r="I42" s="1" t="s">
        <v>19</v>
      </c>
      <c r="J42" s="1" t="s">
        <v>196</v>
      </c>
      <c r="K42" s="1" t="s">
        <v>21</v>
      </c>
      <c r="L42" s="1" t="str">
        <f>HYPERLINK("https://files.afu.se/Downloads/Transcripts/Inception%20Radio%20(Mike%20Lucas)/2018 02 19 - Inception Radio Network - UFO Headline News   Tuesday February 13th, 2018_Mk6D_h8VggY - transcript (automated).pdf","Transcript Link")</f>
        <v>Transcript Link</v>
      </c>
      <c r="M42" s="2" t="str">
        <f>HYPERLINK("https://files.afu.se/Downloads/Transcripts/Inception%20Radio%20(Mike%20Lucas)/2018 02 19 - Inception Radio Network - UFO Headline News   Tuesday February 13th, 2018_Mk6D_h8VggY - transcript (automated).pdf","Transcript Link")</f>
        <v>Transcript Link</v>
      </c>
    </row>
    <row r="43" spans="1:13" ht="409.5">
      <c r="A43" s="1" t="s">
        <v>164</v>
      </c>
      <c r="B43" s="1" t="s">
        <v>13</v>
      </c>
      <c r="C43" s="4" t="s">
        <v>197</v>
      </c>
      <c r="D43" s="1" t="s">
        <v>198</v>
      </c>
      <c r="E43" s="1" t="s">
        <v>199</v>
      </c>
      <c r="F43" s="4" t="s">
        <v>16</v>
      </c>
      <c r="G43" s="1" t="s">
        <v>17</v>
      </c>
      <c r="H43" s="1" t="s">
        <v>18</v>
      </c>
      <c r="I43" s="1" t="s">
        <v>19</v>
      </c>
      <c r="J43" s="1" t="s">
        <v>200</v>
      </c>
      <c r="K43" s="1" t="s">
        <v>21</v>
      </c>
      <c r="L43" s="1" t="str">
        <f>HYPERLINK("https://files.afu.se/Downloads/Transcripts/Inception%20Radio%20(Mike%20Lucas)/2018 02 19 - Inception Radio Network - UFO Headline News   SaturdaySunday February 10th, 2018_-Cw-mg2qiUo - transcript (automated).pdf","Transcript Link")</f>
        <v>Transcript Link</v>
      </c>
      <c r="M43" s="2" t="str">
        <f>HYPERLINK("https://files.afu.se/Downloads/Transcripts/Inception%20Radio%20(Mike%20Lucas)/2018 02 19 - Inception Radio Network - UFO Headline News   SaturdaySunday February 10th, 2018_-Cw-mg2qiUo - transcript (automated).pdf","Transcript Link")</f>
        <v>Transcript Link</v>
      </c>
    </row>
    <row r="44" spans="1:13" ht="409.5">
      <c r="A44" s="1" t="s">
        <v>164</v>
      </c>
      <c r="B44" s="1" t="s">
        <v>13</v>
      </c>
      <c r="C44" s="4" t="s">
        <v>201</v>
      </c>
      <c r="D44" s="1" t="s">
        <v>202</v>
      </c>
      <c r="E44" s="1" t="s">
        <v>203</v>
      </c>
      <c r="F44" s="4" t="s">
        <v>16</v>
      </c>
      <c r="G44" s="1" t="s">
        <v>17</v>
      </c>
      <c r="H44" s="1" t="s">
        <v>18</v>
      </c>
      <c r="I44" s="1" t="s">
        <v>19</v>
      </c>
      <c r="J44" s="1" t="s">
        <v>204</v>
      </c>
      <c r="K44" s="1" t="s">
        <v>21</v>
      </c>
      <c r="L44" s="1" t="str">
        <f>HYPERLINK("https://files.afu.se/Downloads/Transcripts/Inception%20Radio%20(Mike%20Lucas)/2018 02 19 - Inception Radio Network - Madeleine Newkirk   Where Art, Body, and Soul Merge_xSeHwwwLbzU - transcript (automated).pdf","Transcript Link")</f>
        <v>Transcript Link</v>
      </c>
      <c r="M44" s="2" t="str">
        <f>HYPERLINK("https://files.afu.se/Downloads/Transcripts/Inception%20Radio%20(Mike%20Lucas)/2018 02 19 - Inception Radio Network - Madeleine Newkirk   Where Art, Body, and Soul Merge_xSeHwwwLbzU - transcript (automated).pdf","Transcript Link")</f>
        <v>Transcript Link</v>
      </c>
    </row>
    <row r="45" spans="1:13" ht="409.5">
      <c r="A45" s="1" t="s">
        <v>164</v>
      </c>
      <c r="B45" s="1" t="s">
        <v>13</v>
      </c>
      <c r="C45" s="4" t="s">
        <v>205</v>
      </c>
      <c r="D45" s="1" t="s">
        <v>206</v>
      </c>
      <c r="E45" s="1" t="s">
        <v>207</v>
      </c>
      <c r="F45" s="4" t="s">
        <v>16</v>
      </c>
      <c r="G45" s="1" t="s">
        <v>17</v>
      </c>
      <c r="H45" s="1" t="s">
        <v>18</v>
      </c>
      <c r="I45" s="1" t="s">
        <v>19</v>
      </c>
      <c r="J45" s="1" t="s">
        <v>208</v>
      </c>
      <c r="K45" s="1" t="s">
        <v>21</v>
      </c>
      <c r="L45" s="1" t="str">
        <f>HYPERLINK("https://files.afu.se/Downloads/Transcripts/Inception%20Radio%20(Mike%20Lucas)/2018 02 19 - Inception Radio Network - Michael TelStarr   Supernatural Entertainer's Tips for Remote Viewing_UPxUI-S7ul0 - transcript (automated).pdf","Transcript Link")</f>
        <v>Transcript Link</v>
      </c>
      <c r="M45" s="2" t="str">
        <f>HYPERLINK("https://files.afu.se/Downloads/Transcripts/Inception%20Radio%20(Mike%20Lucas)/2018 02 19 - Inception Radio Network - Michael TelStarr   Supernatural Entertainer's Tips for Remote Viewing_UPxUI-S7ul0 - transcript (automated).pdf","Transcript Link")</f>
        <v>Transcript Link</v>
      </c>
    </row>
    <row r="46" spans="1:13" ht="409.5">
      <c r="A46" s="1" t="s">
        <v>164</v>
      </c>
      <c r="B46" s="1" t="s">
        <v>13</v>
      </c>
      <c r="C46" s="4" t="s">
        <v>209</v>
      </c>
      <c r="D46" s="1" t="s">
        <v>210</v>
      </c>
      <c r="E46" s="1" t="s">
        <v>211</v>
      </c>
      <c r="F46" s="4" t="s">
        <v>16</v>
      </c>
      <c r="G46" s="1" t="s">
        <v>17</v>
      </c>
      <c r="H46" s="1" t="s">
        <v>18</v>
      </c>
      <c r="I46" s="1" t="s">
        <v>19</v>
      </c>
      <c r="J46" s="1" t="s">
        <v>212</v>
      </c>
      <c r="K46" s="1" t="s">
        <v>21</v>
      </c>
      <c r="L46" s="1" t="str">
        <f>HYPERLINK("https://files.afu.se/Downloads/Transcripts/Inception%20Radio%20(Mike%20Lucas)/2018 02 19 - Inception Radio Network - Cort Lindahl   Famous Artists &amp; Poets Connections with Secret Societies_YvdgXRjoCiQ - transcript (automated).pdf","Transcript Link")</f>
        <v>Transcript Link</v>
      </c>
      <c r="M46" s="2" t="str">
        <f>HYPERLINK("https://files.afu.se/Downloads/Transcripts/Inception%20Radio%20(Mike%20Lucas)/2018 02 19 - Inception Radio Network - Cort Lindahl   Famous Artists &amp; Poets Connections with Secret Societies_YvdgXRjoCiQ - transcript (automated).pdf","Transcript Link")</f>
        <v>Transcript Link</v>
      </c>
    </row>
    <row r="47" spans="1:13" ht="409.5">
      <c r="A47" s="1" t="s">
        <v>164</v>
      </c>
      <c r="B47" s="1" t="s">
        <v>13</v>
      </c>
      <c r="C47" s="4" t="s">
        <v>213</v>
      </c>
      <c r="D47" s="1" t="s">
        <v>214</v>
      </c>
      <c r="E47" s="1" t="s">
        <v>215</v>
      </c>
      <c r="F47" s="4" t="s">
        <v>16</v>
      </c>
      <c r="G47" s="1" t="s">
        <v>17</v>
      </c>
      <c r="H47" s="1" t="s">
        <v>18</v>
      </c>
      <c r="I47" s="1" t="s">
        <v>19</v>
      </c>
      <c r="J47" s="1" t="s">
        <v>216</v>
      </c>
      <c r="K47" s="1" t="s">
        <v>21</v>
      </c>
      <c r="L47" s="1" t="str">
        <f>HYPERLINK("https://files.afu.se/Downloads/Transcripts/Inception%20Radio%20(Mike%20Lucas)/2018 02 19 - Inception Radio Network - UFO Headline News   Thursday February 8th, 2018_phBvA6v5Fhc - transcript (automated).pdf","Transcript Link")</f>
        <v>Transcript Link</v>
      </c>
      <c r="M47" s="2" t="str">
        <f>HYPERLINK("https://files.afu.se/Downloads/Transcripts/Inception%20Radio%20(Mike%20Lucas)/2018 02 19 - Inception Radio Network - UFO Headline News   Thursday February 8th, 2018_phBvA6v5Fhc - transcript (automated).pdf","Transcript Link")</f>
        <v>Transcript Link</v>
      </c>
    </row>
    <row r="48" spans="1:13" ht="409.5">
      <c r="A48" s="1" t="s">
        <v>164</v>
      </c>
      <c r="B48" s="1" t="s">
        <v>13</v>
      </c>
      <c r="C48" s="4" t="s">
        <v>217</v>
      </c>
      <c r="D48" s="1" t="s">
        <v>218</v>
      </c>
      <c r="E48" s="1" t="s">
        <v>219</v>
      </c>
      <c r="F48" s="4" t="s">
        <v>16</v>
      </c>
      <c r="G48" s="1" t="s">
        <v>17</v>
      </c>
      <c r="H48" s="1" t="s">
        <v>18</v>
      </c>
      <c r="I48" s="1" t="s">
        <v>19</v>
      </c>
      <c r="J48" s="1" t="s">
        <v>220</v>
      </c>
      <c r="K48" s="1" t="s">
        <v>21</v>
      </c>
      <c r="L48" s="1" t="str">
        <f>HYPERLINK("https://files.afu.se/Downloads/Transcripts/Inception%20Radio%20(Mike%20Lucas)/2018 02 19 - Inception Radio Network - Paula Lenz   Convincing Evidence Proving that We Live After We Die_KDZlAd4jpYA - transcript (automated).pdf","Transcript Link")</f>
        <v>Transcript Link</v>
      </c>
      <c r="M48" s="2" t="str">
        <f>HYPERLINK("https://files.afu.se/Downloads/Transcripts/Inception%20Radio%20(Mike%20Lucas)/2018 02 19 - Inception Radio Network - Paula Lenz   Convincing Evidence Proving that We Live After We Die_KDZlAd4jpYA - transcript (automated).pdf","Transcript Link")</f>
        <v>Transcript Link</v>
      </c>
    </row>
    <row r="49" spans="1:13" ht="409.5">
      <c r="A49" s="1" t="s">
        <v>164</v>
      </c>
      <c r="B49" s="1" t="s">
        <v>13</v>
      </c>
      <c r="C49" s="4" t="s">
        <v>221</v>
      </c>
      <c r="D49" s="1" t="s">
        <v>222</v>
      </c>
      <c r="E49" s="1" t="s">
        <v>223</v>
      </c>
      <c r="F49" s="4" t="s">
        <v>16</v>
      </c>
      <c r="G49" s="1" t="s">
        <v>17</v>
      </c>
      <c r="H49" s="1" t="s">
        <v>18</v>
      </c>
      <c r="I49" s="1" t="s">
        <v>19</v>
      </c>
      <c r="J49" s="1" t="s">
        <v>224</v>
      </c>
      <c r="K49" s="1" t="s">
        <v>21</v>
      </c>
      <c r="L49" s="1" t="str">
        <f>HYPERLINK("https://files.afu.se/Downloads/Transcripts/Inception%20Radio%20(Mike%20Lucas)/2018 02 19 - Inception Radio Network - Matthew LaCroix   Ancient &amp; History Mysteries Explained!!!_6HEZk_jgy4U - transcript (automated).pdf","Transcript Link")</f>
        <v>Transcript Link</v>
      </c>
      <c r="M49" s="2" t="str">
        <f>HYPERLINK("https://files.afu.se/Downloads/Transcripts/Inception%20Radio%20(Mike%20Lucas)/2018 02 19 - Inception Radio Network - Matthew LaCroix   Ancient &amp; History Mysteries Explained!!!_6HEZk_jgy4U - transcript (automated).pdf","Transcript Link")</f>
        <v>Transcript Link</v>
      </c>
    </row>
    <row r="50" spans="1:13" ht="409.5">
      <c r="A50" s="1" t="s">
        <v>164</v>
      </c>
      <c r="B50" s="1" t="s">
        <v>13</v>
      </c>
      <c r="C50" s="4" t="s">
        <v>225</v>
      </c>
      <c r="D50" s="1" t="s">
        <v>226</v>
      </c>
      <c r="E50" s="1" t="s">
        <v>227</v>
      </c>
      <c r="F50" s="4" t="s">
        <v>16</v>
      </c>
      <c r="G50" s="1" t="s">
        <v>17</v>
      </c>
      <c r="H50" s="1" t="s">
        <v>18</v>
      </c>
      <c r="I50" s="1" t="s">
        <v>19</v>
      </c>
      <c r="J50" s="1" t="s">
        <v>228</v>
      </c>
      <c r="K50" s="1" t="s">
        <v>21</v>
      </c>
      <c r="L50" s="1" t="str">
        <f>HYPERLINK("https://files.afu.se/Downloads/Transcripts/Inception%20Radio%20(Mike%20Lucas)/2018 02 19 - Inception Radio Network - UFO Headline News   Friday February 9th, 2018_88ECvtMbLp4 - transcript (automated).pdf","Transcript Link")</f>
        <v>Transcript Link</v>
      </c>
      <c r="M50" s="2" t="str">
        <f>HYPERLINK("https://files.afu.se/Downloads/Transcripts/Inception%20Radio%20(Mike%20Lucas)/2018 02 19 - Inception Radio Network - UFO Headline News   Friday February 9th, 2018_88ECvtMbLp4 - transcript (automated).pdf","Transcript Link")</f>
        <v>Transcript Link</v>
      </c>
    </row>
    <row r="51" spans="1:13" ht="409.5">
      <c r="A51" s="1" t="s">
        <v>164</v>
      </c>
      <c r="B51" s="1" t="s">
        <v>13</v>
      </c>
      <c r="C51" s="4" t="s">
        <v>229</v>
      </c>
      <c r="D51" s="1" t="s">
        <v>230</v>
      </c>
      <c r="E51" s="1" t="s">
        <v>231</v>
      </c>
      <c r="F51" s="4" t="s">
        <v>16</v>
      </c>
      <c r="G51" s="1" t="s">
        <v>17</v>
      </c>
      <c r="H51" s="1" t="s">
        <v>18</v>
      </c>
      <c r="I51" s="1" t="s">
        <v>19</v>
      </c>
      <c r="J51" s="1" t="s">
        <v>232</v>
      </c>
      <c r="K51" s="1" t="s">
        <v>21</v>
      </c>
      <c r="L51" s="1" t="str">
        <f>HYPERLINK("https://files.afu.se/Downloads/Transcripts/Inception%20Radio%20(Mike%20Lucas)/2018 02 19 - Inception Radio Network - UFO Headline News   Wednesday February 27th, 2018_q7TBk3yMwBs - transcript (automated).pdf","Transcript Link")</f>
        <v>Transcript Link</v>
      </c>
      <c r="M51" s="2" t="str">
        <f>HYPERLINK("https://files.afu.se/Downloads/Transcripts/Inception%20Radio%20(Mike%20Lucas)/2018 02 19 - Inception Radio Network - UFO Headline News   Wednesday February 27th, 2018_q7TBk3yMwBs - transcript (automated).pdf","Transcript Link")</f>
        <v>Transcript Link</v>
      </c>
    </row>
    <row r="52" spans="1:13" ht="409.5">
      <c r="A52" s="1" t="s">
        <v>233</v>
      </c>
      <c r="B52" s="1" t="s">
        <v>13</v>
      </c>
      <c r="C52" s="4" t="s">
        <v>234</v>
      </c>
      <c r="D52" s="1" t="s">
        <v>235</v>
      </c>
      <c r="E52" s="1" t="s">
        <v>236</v>
      </c>
      <c r="F52" s="4" t="s">
        <v>16</v>
      </c>
      <c r="G52" s="1" t="s">
        <v>17</v>
      </c>
      <c r="H52" s="1" t="s">
        <v>18</v>
      </c>
      <c r="I52" s="1" t="s">
        <v>19</v>
      </c>
      <c r="J52" s="1" t="s">
        <v>237</v>
      </c>
      <c r="K52" s="1" t="s">
        <v>21</v>
      </c>
      <c r="L52" s="1" t="str">
        <f>HYPERLINK("https://files.afu.se/Downloads/Transcripts/Inception%20Radio%20(Mike%20Lucas)/2018 02 09 - Inception Radio Network - Michael Mirdad   Using Clear &amp; Easy-To-Apply Insights &amp; Tools_75IVq95WjUM - transcript (automated).pdf","Transcript Link")</f>
        <v>Transcript Link</v>
      </c>
      <c r="M52" s="2" t="str">
        <f>HYPERLINK("https://files.afu.se/Downloads/Transcripts/Inception%20Radio%20(Mike%20Lucas)/2018 02 09 - Inception Radio Network - Michael Mirdad   Using Clear &amp; Easy-To-Apply Insights &amp; Tools_75IVq95WjUM - transcript (automated).pdf","Transcript Link")</f>
        <v>Transcript Link</v>
      </c>
    </row>
    <row r="53" spans="1:13" ht="409.5">
      <c r="A53" s="1" t="s">
        <v>233</v>
      </c>
      <c r="B53" s="1" t="s">
        <v>13</v>
      </c>
      <c r="C53" s="4" t="s">
        <v>238</v>
      </c>
      <c r="D53" s="1" t="s">
        <v>239</v>
      </c>
      <c r="E53" s="1" t="s">
        <v>240</v>
      </c>
      <c r="F53" s="4" t="s">
        <v>16</v>
      </c>
      <c r="G53" s="1" t="s">
        <v>17</v>
      </c>
      <c r="H53" s="1" t="s">
        <v>18</v>
      </c>
      <c r="I53" s="1" t="s">
        <v>19</v>
      </c>
      <c r="J53" s="1" t="s">
        <v>241</v>
      </c>
      <c r="K53" s="1" t="s">
        <v>21</v>
      </c>
      <c r="L53" s="1" t="str">
        <f>HYPERLINK("https://files.afu.se/Downloads/Transcripts/Inception%20Radio%20(Mike%20Lucas)/2018 02 09 - Inception Radio Network - Whitley Strieber   The SUPERNATURAL  Yes, the Unexplained IS Real!!!_kGf6Bot8SBY - transcript (automated).pdf","Transcript Link")</f>
        <v>Transcript Link</v>
      </c>
      <c r="M53" s="2" t="str">
        <f>HYPERLINK("https://files.afu.se/Downloads/Transcripts/Inception%20Radio%20(Mike%20Lucas)/2018 02 09 - Inception Radio Network - Whitley Strieber   The SUPERNATURAL  Yes, the Unexplained IS Real!!!_kGf6Bot8SBY - transcript (automated).pdf","Transcript Link")</f>
        <v>Transcript Link</v>
      </c>
    </row>
    <row r="54" spans="1:13" ht="409.5">
      <c r="A54" s="1" t="s">
        <v>242</v>
      </c>
      <c r="B54" s="1" t="s">
        <v>13</v>
      </c>
      <c r="C54" s="4" t="s">
        <v>243</v>
      </c>
      <c r="D54" s="1" t="s">
        <v>244</v>
      </c>
      <c r="E54" s="1" t="s">
        <v>245</v>
      </c>
      <c r="F54" s="4" t="s">
        <v>16</v>
      </c>
      <c r="G54" s="1" t="s">
        <v>17</v>
      </c>
      <c r="H54" s="1" t="s">
        <v>18</v>
      </c>
      <c r="I54" s="1" t="s">
        <v>19</v>
      </c>
      <c r="J54" s="1" t="s">
        <v>246</v>
      </c>
      <c r="K54" s="1" t="s">
        <v>21</v>
      </c>
      <c r="L54" s="1" t="str">
        <f>HYPERLINK("https://files.afu.se/Downloads/Transcripts/Inception%20Radio%20(Mike%20Lucas)/2018 02 08 - Inception Radio Network - Tim Swartz   A Big Conspiracy Machine is Working to Suppress the Truth_XuQdZGzzqOU - transcript (automated).pdf","Transcript Link")</f>
        <v>Transcript Link</v>
      </c>
      <c r="M54" s="2" t="str">
        <f>HYPERLINK("https://files.afu.se/Downloads/Transcripts/Inception%20Radio%20(Mike%20Lucas)/2018 02 08 - Inception Radio Network - Tim Swartz   A Big Conspiracy Machine is Working to Suppress the Truth_XuQdZGzzqOU - transcript (automated).pdf","Transcript Link")</f>
        <v>Transcript Link</v>
      </c>
    </row>
    <row r="55" spans="1:13" ht="409.5">
      <c r="A55" s="1" t="s">
        <v>247</v>
      </c>
      <c r="B55" s="1" t="s">
        <v>13</v>
      </c>
      <c r="C55" s="4" t="s">
        <v>248</v>
      </c>
      <c r="D55" s="1" t="s">
        <v>249</v>
      </c>
      <c r="E55" s="1" t="s">
        <v>250</v>
      </c>
      <c r="F55" s="4" t="s">
        <v>16</v>
      </c>
      <c r="G55" s="1" t="s">
        <v>17</v>
      </c>
      <c r="H55" s="1" t="s">
        <v>18</v>
      </c>
      <c r="I55" s="1" t="s">
        <v>19</v>
      </c>
      <c r="J55" s="1" t="s">
        <v>251</v>
      </c>
      <c r="K55" s="1" t="s">
        <v>21</v>
      </c>
      <c r="L55" s="1" t="str">
        <f>HYPERLINK("https://files.afu.se/Downloads/Transcripts/Inception%20Radio%20(Mike%20Lucas)/2018 02 07 - Inception Radio Network - UFO Headline News   Tuesday February 6th, 2018_D1XHGZx9ZEY - transcript (automated).pdf","Transcript Link")</f>
        <v>Transcript Link</v>
      </c>
      <c r="M55" s="2" t="str">
        <f>HYPERLINK("https://files.afu.se/Downloads/Transcripts/Inception%20Radio%20(Mike%20Lucas)/2018 02 07 - Inception Radio Network - UFO Headline News   Tuesday February 6th, 2018_D1XHGZx9ZEY - transcript (automated).pdf","Transcript Link")</f>
        <v>Transcript Link</v>
      </c>
    </row>
    <row r="56" spans="1:13" ht="409.5">
      <c r="A56" s="1" t="s">
        <v>252</v>
      </c>
      <c r="B56" s="1" t="s">
        <v>13</v>
      </c>
      <c r="C56" s="4" t="s">
        <v>253</v>
      </c>
      <c r="D56" s="1" t="s">
        <v>254</v>
      </c>
      <c r="E56" s="1" t="s">
        <v>255</v>
      </c>
      <c r="F56" s="4" t="s">
        <v>16</v>
      </c>
      <c r="G56" s="1" t="s">
        <v>17</v>
      </c>
      <c r="H56" s="1" t="s">
        <v>18</v>
      </c>
      <c r="I56" s="1" t="s">
        <v>19</v>
      </c>
      <c r="J56" s="1" t="s">
        <v>256</v>
      </c>
      <c r="K56" s="1" t="s">
        <v>21</v>
      </c>
      <c r="L56" s="1" t="str">
        <f>HYPERLINK("https://files.afu.se/Downloads/Transcripts/Inception%20Radio%20(Mike%20Lucas)/2018 02 06 - Inception Radio Network - Fun Night of Sci Fi, E.T.s, The X-Files, &amp; STAR WARS Roundtable!_pCaT0XTee1Q - transcript (automated).pdf","Transcript Link")</f>
        <v>Transcript Link</v>
      </c>
      <c r="M56" s="2" t="str">
        <f>HYPERLINK("https://files.afu.se/Downloads/Transcripts/Inception%20Radio%20(Mike%20Lucas)/2018 02 06 - Inception Radio Network - Fun Night of Sci Fi, E.T.s, The X-Files, &amp; STAR WARS Roundtable!_pCaT0XTee1Q - transcript (automated).pdf","Transcript Link")</f>
        <v>Transcript Link</v>
      </c>
    </row>
    <row r="57" spans="1:13" ht="409.5">
      <c r="A57" s="1" t="s">
        <v>252</v>
      </c>
      <c r="B57" s="1" t="s">
        <v>13</v>
      </c>
      <c r="C57" s="4" t="s">
        <v>257</v>
      </c>
      <c r="D57" s="1" t="s">
        <v>258</v>
      </c>
      <c r="E57" s="1" t="s">
        <v>259</v>
      </c>
      <c r="F57" s="4" t="s">
        <v>16</v>
      </c>
      <c r="G57" s="1" t="s">
        <v>17</v>
      </c>
      <c r="H57" s="1" t="s">
        <v>18</v>
      </c>
      <c r="I57" s="1" t="s">
        <v>19</v>
      </c>
      <c r="J57" s="1" t="s">
        <v>260</v>
      </c>
      <c r="K57" s="1" t="s">
        <v>21</v>
      </c>
      <c r="L57" s="1" t="str">
        <f>HYPERLINK("https://files.afu.se/Downloads/Transcripts/Inception%20Radio%20(Mike%20Lucas)/2018 02 06 - Inception Radio Network - Richard Stanley   LIVE From the Sacred Mountain Montsegur_LHci03gbzOg - transcript (automated).pdf","Transcript Link")</f>
        <v>Transcript Link</v>
      </c>
      <c r="M57" s="2" t="str">
        <f>HYPERLINK("https://files.afu.se/Downloads/Transcripts/Inception%20Radio%20(Mike%20Lucas)/2018 02 06 - Inception Radio Network - Richard Stanley   LIVE From the Sacred Mountain Montsegur_LHci03gbzOg - transcript (automated).pdf","Transcript Link")</f>
        <v>Transcript Link</v>
      </c>
    </row>
    <row r="58" spans="1:13" ht="409.5">
      <c r="A58" s="1" t="s">
        <v>252</v>
      </c>
      <c r="B58" s="1" t="s">
        <v>13</v>
      </c>
      <c r="C58" s="4" t="s">
        <v>261</v>
      </c>
      <c r="D58" s="1" t="s">
        <v>262</v>
      </c>
      <c r="E58" s="1" t="s">
        <v>263</v>
      </c>
      <c r="F58" s="4" t="s">
        <v>16</v>
      </c>
      <c r="G58" s="1" t="s">
        <v>17</v>
      </c>
      <c r="H58" s="1" t="s">
        <v>18</v>
      </c>
      <c r="I58" s="1" t="s">
        <v>19</v>
      </c>
      <c r="J58" s="1" t="s">
        <v>264</v>
      </c>
      <c r="K58" s="1" t="s">
        <v>21</v>
      </c>
      <c r="L58" s="1" t="str">
        <f>HYPERLINK("https://files.afu.se/Downloads/Transcripts/Inception%20Radio%20(Mike%20Lucas)/2018 02 06 - Inception Radio Network - Cheryl Costa   Data Analysis Tells Us This About UFO Sightings_N0NkzAbfAvc - transcript (automated).pdf","Transcript Link")</f>
        <v>Transcript Link</v>
      </c>
      <c r="M58" s="2" t="str">
        <f>HYPERLINK("https://files.afu.se/Downloads/Transcripts/Inception%20Radio%20(Mike%20Lucas)/2018 02 06 - Inception Radio Network - Cheryl Costa   Data Analysis Tells Us This About UFO Sightings_N0NkzAbfAvc - transcript (automated).pdf","Transcript Link")</f>
        <v>Transcript Link</v>
      </c>
    </row>
    <row r="59" spans="1:13" ht="409.5">
      <c r="A59" s="1" t="s">
        <v>252</v>
      </c>
      <c r="B59" s="1" t="s">
        <v>13</v>
      </c>
      <c r="C59" s="4" t="s">
        <v>265</v>
      </c>
      <c r="D59" s="1" t="s">
        <v>266</v>
      </c>
      <c r="E59" s="1" t="s">
        <v>267</v>
      </c>
      <c r="F59" s="4" t="s">
        <v>16</v>
      </c>
      <c r="G59" s="1" t="s">
        <v>17</v>
      </c>
      <c r="H59" s="1" t="s">
        <v>18</v>
      </c>
      <c r="I59" s="1" t="s">
        <v>19</v>
      </c>
      <c r="J59" s="1" t="s">
        <v>268</v>
      </c>
      <c r="K59" s="1" t="s">
        <v>21</v>
      </c>
      <c r="L59" s="1" t="str">
        <f>HYPERLINK("https://files.afu.se/Downloads/Transcripts/Inception%20Radio%20(Mike%20Lucas)/2018 02 06 - Inception Radio Network - UFO Headline News   Monday February 5th, 2018_WBZDB8BH-2I - transcript (automated).pdf","Transcript Link")</f>
        <v>Transcript Link</v>
      </c>
      <c r="M59" s="2" t="str">
        <f>HYPERLINK("https://files.afu.se/Downloads/Transcripts/Inception%20Radio%20(Mike%20Lucas)/2018 02 06 - Inception Radio Network - UFO Headline News   Monday February 5th, 2018_WBZDB8BH-2I - transcript (automated).pdf","Transcript Link")</f>
        <v>Transcript Link</v>
      </c>
    </row>
    <row r="60" spans="1:13" ht="409.5">
      <c r="A60" s="1" t="s">
        <v>269</v>
      </c>
      <c r="B60" s="1" t="s">
        <v>13</v>
      </c>
      <c r="C60" s="4" t="s">
        <v>270</v>
      </c>
      <c r="D60" s="1" t="s">
        <v>271</v>
      </c>
      <c r="E60" s="1" t="s">
        <v>272</v>
      </c>
      <c r="F60" s="4" t="s">
        <v>16</v>
      </c>
      <c r="G60" s="1" t="s">
        <v>17</v>
      </c>
      <c r="H60" s="1" t="s">
        <v>18</v>
      </c>
      <c r="I60" s="1" t="s">
        <v>19</v>
      </c>
      <c r="J60" s="1" t="s">
        <v>273</v>
      </c>
      <c r="K60" s="1" t="s">
        <v>21</v>
      </c>
      <c r="L60" s="1" t="str">
        <f>HYPERLINK("https://files.afu.se/Downloads/Transcripts/Inception%20Radio%20(Mike%20Lucas)/2018 02 05 - Inception Radio Network - UFO Headline News   Friday February 2nd, 2018_0RcsWV89xnE - transcript (automated).pdf","Transcript Link")</f>
        <v>Transcript Link</v>
      </c>
      <c r="M60" s="2" t="str">
        <f>HYPERLINK("https://files.afu.se/Downloads/Transcripts/Inception%20Radio%20(Mike%20Lucas)/2018 02 05 - Inception Radio Network - UFO Headline News   Friday February 2nd, 2018_0RcsWV89xnE - transcript (automated).pdf","Transcript Link")</f>
        <v>Transcript Link</v>
      </c>
    </row>
    <row r="61" spans="1:13" ht="409.5">
      <c r="A61" s="1" t="s">
        <v>269</v>
      </c>
      <c r="B61" s="1" t="s">
        <v>13</v>
      </c>
      <c r="C61" s="4" t="s">
        <v>274</v>
      </c>
      <c r="D61" s="1" t="s">
        <v>275</v>
      </c>
      <c r="E61" s="1" t="s">
        <v>276</v>
      </c>
      <c r="F61" s="4" t="s">
        <v>16</v>
      </c>
      <c r="G61" s="1" t="s">
        <v>17</v>
      </c>
      <c r="H61" s="1" t="s">
        <v>18</v>
      </c>
      <c r="I61" s="1" t="s">
        <v>19</v>
      </c>
      <c r="J61" s="1" t="s">
        <v>277</v>
      </c>
      <c r="K61" s="1" t="s">
        <v>21</v>
      </c>
      <c r="L61" s="1" t="str">
        <f>HYPERLINK("https://files.afu.se/Downloads/Transcripts/Inception%20Radio%20(Mike%20Lucas)/2018 02 05 - Inception Radio Network - UFO Headline News   SaturdaySunday February 3rd &amp; 4th, 2018_OJI3rk7GmTU - transcript (automated).pdf","Transcript Link")</f>
        <v>Transcript Link</v>
      </c>
      <c r="M61" s="2" t="str">
        <f>HYPERLINK("https://files.afu.se/Downloads/Transcripts/Inception%20Radio%20(Mike%20Lucas)/2018 02 05 - Inception Radio Network - UFO Headline News   SaturdaySunday February 3rd &amp; 4th, 2018_OJI3rk7GmTU - transcript (automated).pdf","Transcript Link")</f>
        <v>Transcript Link</v>
      </c>
    </row>
    <row r="62" spans="1:13" ht="409.5">
      <c r="A62" s="1" t="s">
        <v>278</v>
      </c>
      <c r="B62" s="1" t="s">
        <v>13</v>
      </c>
      <c r="C62" s="4" t="s">
        <v>279</v>
      </c>
      <c r="D62" s="1" t="s">
        <v>280</v>
      </c>
      <c r="E62" s="1" t="s">
        <v>281</v>
      </c>
      <c r="F62" s="4" t="s">
        <v>16</v>
      </c>
      <c r="G62" s="1" t="s">
        <v>17</v>
      </c>
      <c r="H62" s="1" t="s">
        <v>18</v>
      </c>
      <c r="I62" s="1" t="s">
        <v>19</v>
      </c>
      <c r="J62" s="1" t="s">
        <v>282</v>
      </c>
      <c r="K62" s="1" t="s">
        <v>21</v>
      </c>
      <c r="L62" s="1" t="str">
        <f>HYPERLINK("https://files.afu.se/Downloads/Transcripts/Inception%20Radio%20(Mike%20Lucas)/2018 02 04 - Inception Radio Network - Teraak   Alien Predicts Winner of Super Bowl LII!!!_QVKR9don4hk - transcript (automated).pdf","Transcript Link")</f>
        <v>Transcript Link</v>
      </c>
      <c r="M62" s="2" t="str">
        <f>HYPERLINK("https://files.afu.se/Downloads/Transcripts/Inception%20Radio%20(Mike%20Lucas)/2018 02 04 - Inception Radio Network - Teraak   Alien Predicts Winner of Super Bowl LII!!!_QVKR9don4hk - transcript (automated).pdf","Transcript Link")</f>
        <v>Transcript Link</v>
      </c>
    </row>
    <row r="63" spans="1:13" ht="409.5">
      <c r="A63" s="1" t="s">
        <v>283</v>
      </c>
      <c r="B63" s="1" t="s">
        <v>13</v>
      </c>
      <c r="C63" s="4" t="s">
        <v>284</v>
      </c>
      <c r="D63" s="1" t="s">
        <v>285</v>
      </c>
      <c r="E63" s="1" t="s">
        <v>286</v>
      </c>
      <c r="F63" s="4" t="s">
        <v>16</v>
      </c>
      <c r="G63" s="1" t="s">
        <v>17</v>
      </c>
      <c r="H63" s="1" t="s">
        <v>18</v>
      </c>
      <c r="I63" s="1" t="s">
        <v>19</v>
      </c>
      <c r="J63" s="1" t="s">
        <v>287</v>
      </c>
      <c r="K63" s="1" t="s">
        <v>21</v>
      </c>
      <c r="L63" s="1" t="str">
        <f>HYPERLINK("https://files.afu.se/Downloads/Transcripts/Inception%20Radio%20(Mike%20Lucas)/2018 02 03 - Inception Radio Network - UFO Headline News   Thursday February 1st, 2018_0U2yedCPg18 - transcript (automated).pdf","Transcript Link")</f>
        <v>Transcript Link</v>
      </c>
      <c r="M63" s="2" t="str">
        <f>HYPERLINK("https://files.afu.se/Downloads/Transcripts/Inception%20Radio%20(Mike%20Lucas)/2018 02 03 - Inception Radio Network - UFO Headline News   Thursday February 1st, 2018_0U2yedCPg18 - transcript (automated).pdf","Transcript Link")</f>
        <v>Transcript Link</v>
      </c>
    </row>
    <row r="64" spans="1:13" ht="409.5">
      <c r="A64" s="1" t="s">
        <v>288</v>
      </c>
      <c r="B64" s="1" t="s">
        <v>13</v>
      </c>
      <c r="C64" s="4" t="s">
        <v>289</v>
      </c>
      <c r="D64" s="1" t="s">
        <v>290</v>
      </c>
      <c r="E64" s="1" t="s">
        <v>291</v>
      </c>
      <c r="F64" s="4" t="s">
        <v>16</v>
      </c>
      <c r="G64" s="1" t="s">
        <v>17</v>
      </c>
      <c r="H64" s="1" t="s">
        <v>18</v>
      </c>
      <c r="I64" s="1" t="s">
        <v>19</v>
      </c>
      <c r="J64" s="1" t="s">
        <v>292</v>
      </c>
      <c r="K64" s="1" t="s">
        <v>21</v>
      </c>
      <c r="L64" s="1" t="str">
        <f>HYPERLINK("https://files.afu.se/Downloads/Transcripts/Inception%20Radio%20(Mike%20Lucas)/2018 02 01 - Inception Radio Network - UFO Headline News   Wednesday January 31st, 2018_cujOFtN65FQ - transcript (automated).pdf","Transcript Link")</f>
        <v>Transcript Link</v>
      </c>
      <c r="M64" s="2" t="str">
        <f>HYPERLINK("https://files.afu.se/Downloads/Transcripts/Inception%20Radio%20(Mike%20Lucas)/2018 02 01 - Inception Radio Network - UFO Headline News   Wednesday January 31st, 2018_cujOFtN65FQ - transcript (automated).pdf","Transcript Link")</f>
        <v>Transcript Link</v>
      </c>
    </row>
    <row r="65" spans="1:13" ht="409.5">
      <c r="A65" s="1" t="s">
        <v>288</v>
      </c>
      <c r="B65" s="1" t="s">
        <v>13</v>
      </c>
      <c r="C65" s="4" t="s">
        <v>293</v>
      </c>
      <c r="D65" s="1" t="s">
        <v>294</v>
      </c>
      <c r="E65" s="1" t="s">
        <v>295</v>
      </c>
      <c r="F65" s="4" t="s">
        <v>16</v>
      </c>
      <c r="G65" s="1" t="s">
        <v>17</v>
      </c>
      <c r="H65" s="1" t="s">
        <v>18</v>
      </c>
      <c r="I65" s="1" t="s">
        <v>19</v>
      </c>
      <c r="J65" s="1" t="s">
        <v>296</v>
      </c>
      <c r="K65" s="1" t="s">
        <v>21</v>
      </c>
      <c r="L65" s="1" t="str">
        <f>HYPERLINK("https://files.afu.se/Downloads/Transcripts/Inception%20Radio%20(Mike%20Lucas)/2018 02 01 - Inception Radio Network - Paul Davids   CIA Mind Control Experiments with an MK Ultra Guinea Pig_OjRM6fhhtvY - transcript (automated).pdf","Transcript Link")</f>
        <v>Transcript Link</v>
      </c>
      <c r="M65" s="2" t="str">
        <f>HYPERLINK("https://files.afu.se/Downloads/Transcripts/Inception%20Radio%20(Mike%20Lucas)/2018 02 01 - Inception Radio Network - Paul Davids   CIA Mind Control Experiments with an MK Ultra Guinea Pig_OjRM6fhhtvY - transcript (automated).pdf","Transcript Link")</f>
        <v>Transcript Link</v>
      </c>
    </row>
    <row r="66" spans="1:13" ht="409.5">
      <c r="A66" s="1" t="s">
        <v>297</v>
      </c>
      <c r="B66" s="1" t="s">
        <v>13</v>
      </c>
      <c r="C66" s="4" t="s">
        <v>298</v>
      </c>
      <c r="D66" s="1" t="s">
        <v>299</v>
      </c>
      <c r="E66" s="1" t="s">
        <v>300</v>
      </c>
      <c r="F66" s="4" t="s">
        <v>16</v>
      </c>
      <c r="G66" s="1" t="s">
        <v>17</v>
      </c>
      <c r="H66" s="1" t="s">
        <v>18</v>
      </c>
      <c r="I66" s="1" t="s">
        <v>19</v>
      </c>
      <c r="J66" s="1" t="s">
        <v>301</v>
      </c>
      <c r="K66" s="1" t="s">
        <v>21</v>
      </c>
      <c r="L66" s="1" t="str">
        <f>HYPERLINK("https://files.afu.se/Downloads/Transcripts/Inception%20Radio%20(Mike%20Lucas)/2018 01 31 - Inception Radio Network - Thomas Creal &amp; Paul Davids   Black Money &amp; CIA Mind-Control_NTn3DSmnYfE - transcript (automated).pdf","Transcript Link")</f>
        <v>Transcript Link</v>
      </c>
      <c r="M66" s="2" t="str">
        <f>HYPERLINK("https://files.afu.se/Downloads/Transcripts/Inception%20Radio%20(Mike%20Lucas)/2018 01 31 - Inception Radio Network - Thomas Creal &amp; Paul Davids   Black Money &amp; CIA Mind-Control_NTn3DSmnYfE - transcript (automated).pdf","Transcript Link")</f>
        <v>Transcript Link</v>
      </c>
    </row>
    <row r="67" spans="1:13" ht="409.5">
      <c r="A67" s="1" t="s">
        <v>297</v>
      </c>
      <c r="B67" s="1" t="s">
        <v>13</v>
      </c>
      <c r="C67" s="4" t="s">
        <v>302</v>
      </c>
      <c r="D67" s="1" t="s">
        <v>303</v>
      </c>
      <c r="E67" s="1" t="s">
        <v>304</v>
      </c>
      <c r="F67" s="4" t="s">
        <v>16</v>
      </c>
      <c r="G67" s="1" t="s">
        <v>17</v>
      </c>
      <c r="H67" s="1" t="s">
        <v>18</v>
      </c>
      <c r="I67" s="1" t="s">
        <v>19</v>
      </c>
      <c r="J67" s="1" t="s">
        <v>305</v>
      </c>
      <c r="K67" s="1" t="s">
        <v>21</v>
      </c>
      <c r="L67" s="1" t="str">
        <f>HYPERLINK("https://files.afu.se/Downloads/Transcripts/Inception%20Radio%20(Mike%20Lucas)/2018 01 31 - Inception Radio Network - UFO Headline News   Tuesday January 30th, 2018_sprMCwSn3kI - transcript (automated).pdf","Transcript Link")</f>
        <v>Transcript Link</v>
      </c>
      <c r="M67" s="2" t="str">
        <f>HYPERLINK("https://files.afu.se/Downloads/Transcripts/Inception%20Radio%20(Mike%20Lucas)/2018 01 31 - Inception Radio Network - UFO Headline News   Tuesday January 30th, 2018_sprMCwSn3kI - transcript (automated).pdf","Transcript Link")</f>
        <v>Transcript Link</v>
      </c>
    </row>
    <row r="68" spans="1:13" ht="409.5">
      <c r="A68" s="1" t="s">
        <v>297</v>
      </c>
      <c r="B68" s="1" t="s">
        <v>13</v>
      </c>
      <c r="C68" s="4" t="s">
        <v>306</v>
      </c>
      <c r="D68" s="1" t="s">
        <v>307</v>
      </c>
      <c r="E68" s="1" t="s">
        <v>308</v>
      </c>
      <c r="F68" s="4" t="s">
        <v>16</v>
      </c>
      <c r="G68" s="1" t="s">
        <v>17</v>
      </c>
      <c r="H68" s="1" t="s">
        <v>18</v>
      </c>
      <c r="I68" s="1" t="s">
        <v>19</v>
      </c>
      <c r="J68" s="1" t="s">
        <v>309</v>
      </c>
      <c r="K68" s="1" t="s">
        <v>21</v>
      </c>
      <c r="L68" s="1" t="str">
        <f>HYPERLINK("https://files.afu.se/Downloads/Transcripts/Inception%20Radio%20(Mike%20Lucas)/2018 01 31 - Inception Radio Network - Charis Melina Brown   Ascension Through Deliciousness_E_kUYK2W2SM - transcript (automated).pdf","Transcript Link")</f>
        <v>Transcript Link</v>
      </c>
      <c r="M68" s="2" t="str">
        <f>HYPERLINK("https://files.afu.se/Downloads/Transcripts/Inception%20Radio%20(Mike%20Lucas)/2018 01 31 - Inception Radio Network - Charis Melina Brown   Ascension Through Deliciousness_E_kUYK2W2SM - transcript (automated).pdf","Transcript Link")</f>
        <v>Transcript Link</v>
      </c>
    </row>
    <row r="69" spans="1:13" ht="409.5">
      <c r="A69" s="1" t="s">
        <v>297</v>
      </c>
      <c r="B69" s="1" t="s">
        <v>13</v>
      </c>
      <c r="C69" s="4" t="s">
        <v>310</v>
      </c>
      <c r="D69" s="1" t="s">
        <v>311</v>
      </c>
      <c r="E69" s="1" t="s">
        <v>312</v>
      </c>
      <c r="F69" s="4" t="s">
        <v>16</v>
      </c>
      <c r="G69" s="1" t="s">
        <v>17</v>
      </c>
      <c r="H69" s="1" t="s">
        <v>18</v>
      </c>
      <c r="I69" s="1" t="s">
        <v>19</v>
      </c>
      <c r="J69" s="1" t="s">
        <v>313</v>
      </c>
      <c r="K69" s="1" t="s">
        <v>21</v>
      </c>
      <c r="L69" s="1" t="str">
        <f>HYPERLINK("https://files.afu.se/Downloads/Transcripts/Inception%20Radio%20(Mike%20Lucas)/2018 01 31 - Inception Radio Network - UFO Headline News   SaturdaySunday January 27th &amp; 28th, 2018_Xw_-ImHNRPs - transcript (automated).pdf","Transcript Link")</f>
        <v>Transcript Link</v>
      </c>
      <c r="M69" s="2" t="str">
        <f>HYPERLINK("https://files.afu.se/Downloads/Transcripts/Inception%20Radio%20(Mike%20Lucas)/2018 01 31 - Inception Radio Network - UFO Headline News   SaturdaySunday January 27th &amp; 28th, 2018_Xw_-ImHNRPs - transcript (automated).pdf","Transcript Link")</f>
        <v>Transcript Link</v>
      </c>
    </row>
    <row r="70" spans="1:13" ht="409.5">
      <c r="A70" s="1" t="s">
        <v>297</v>
      </c>
      <c r="B70" s="1" t="s">
        <v>13</v>
      </c>
      <c r="C70" s="4" t="s">
        <v>314</v>
      </c>
      <c r="D70" s="1" t="s">
        <v>315</v>
      </c>
      <c r="E70" s="1" t="s">
        <v>316</v>
      </c>
      <c r="F70" s="4" t="s">
        <v>16</v>
      </c>
      <c r="G70" s="1" t="s">
        <v>17</v>
      </c>
      <c r="H70" s="1" t="s">
        <v>18</v>
      </c>
      <c r="I70" s="1" t="s">
        <v>19</v>
      </c>
      <c r="J70" s="1" t="s">
        <v>317</v>
      </c>
      <c r="K70" s="1" t="s">
        <v>21</v>
      </c>
      <c r="L70" s="1" t="str">
        <f>HYPERLINK("https://files.afu.se/Downloads/Transcripts/Inception%20Radio%20(Mike%20Lucas)/2018 01 31 - Inception Radio Network - UFO Headline News   Monday January 29th, 2018_lBDoFJVjUU8 - transcript (automated).pdf","Transcript Link")</f>
        <v>Transcript Link</v>
      </c>
      <c r="M70" s="2" t="str">
        <f>HYPERLINK("https://files.afu.se/Downloads/Transcripts/Inception%20Radio%20(Mike%20Lucas)/2018 01 31 - Inception Radio Network - UFO Headline News   Monday January 29th, 2018_lBDoFJVjUU8 - transcript (automated).pdf","Transcript Link")</f>
        <v>Transcript Link</v>
      </c>
    </row>
    <row r="71" spans="1:13" ht="409.5">
      <c r="A71" s="1" t="s">
        <v>318</v>
      </c>
      <c r="B71" s="1" t="s">
        <v>13</v>
      </c>
      <c r="C71" s="4" t="s">
        <v>319</v>
      </c>
      <c r="D71" s="1" t="s">
        <v>320</v>
      </c>
      <c r="E71" s="1" t="s">
        <v>321</v>
      </c>
      <c r="F71" s="4" t="s">
        <v>16</v>
      </c>
      <c r="G71" s="1" t="s">
        <v>17</v>
      </c>
      <c r="H71" s="1" t="s">
        <v>18</v>
      </c>
      <c r="I71" s="1" t="s">
        <v>19</v>
      </c>
      <c r="J71" s="1" t="s">
        <v>322</v>
      </c>
      <c r="K71" s="1" t="s">
        <v>21</v>
      </c>
      <c r="L71" s="1" t="str">
        <f>HYPERLINK("https://files.afu.se/Downloads/Transcripts/Inception%20Radio%20(Mike%20Lucas)/2018 01 29 - Inception Radio Network - Rusty McClure   How Coral Castle Became America's Stonehenge_qRoxRgJ-EWQ - transcript (automated).pdf","Transcript Link")</f>
        <v>Transcript Link</v>
      </c>
      <c r="M71" s="2" t="str">
        <f>HYPERLINK("https://files.afu.se/Downloads/Transcripts/Inception%20Radio%20(Mike%20Lucas)/2018 01 29 - Inception Radio Network - Rusty McClure   How Coral Castle Became America's Stonehenge_qRoxRgJ-EWQ - transcript (automated).pdf","Transcript Link")</f>
        <v>Transcript Link</v>
      </c>
    </row>
    <row r="72" spans="1:13" ht="409.5">
      <c r="A72" s="1" t="s">
        <v>323</v>
      </c>
      <c r="B72" s="1" t="s">
        <v>13</v>
      </c>
      <c r="C72" s="4" t="s">
        <v>324</v>
      </c>
      <c r="D72" s="1" t="s">
        <v>325</v>
      </c>
      <c r="E72" s="1" t="s">
        <v>326</v>
      </c>
      <c r="F72" s="4" t="s">
        <v>16</v>
      </c>
      <c r="G72" s="1" t="s">
        <v>17</v>
      </c>
      <c r="H72" s="1" t="s">
        <v>18</v>
      </c>
      <c r="I72" s="1" t="s">
        <v>19</v>
      </c>
      <c r="J72" s="1" t="s">
        <v>327</v>
      </c>
      <c r="K72" s="1" t="s">
        <v>21</v>
      </c>
      <c r="L72" s="1" t="str">
        <f>HYPERLINK("https://files.afu.se/Downloads/Transcripts/Inception%20Radio%20(Mike%20Lucas)/2018 01 27 - Inception Radio Network - UFO Headline News   Thursday January 25th, 2018_fknzXfWrbho - transcript (automated).pdf","Transcript Link")</f>
        <v>Transcript Link</v>
      </c>
      <c r="M72" s="2" t="str">
        <f>HYPERLINK("https://files.afu.se/Downloads/Transcripts/Inception%20Radio%20(Mike%20Lucas)/2018 01 27 - Inception Radio Network - UFO Headline News   Thursday January 25th, 2018_fknzXfWrbho - transcript (automated).pdf","Transcript Link")</f>
        <v>Transcript Link</v>
      </c>
    </row>
    <row r="73" spans="1:13" ht="409.5">
      <c r="A73" s="1" t="s">
        <v>323</v>
      </c>
      <c r="B73" s="1" t="s">
        <v>13</v>
      </c>
      <c r="C73" s="4" t="s">
        <v>328</v>
      </c>
      <c r="D73" s="1" t="s">
        <v>329</v>
      </c>
      <c r="E73" s="1" t="s">
        <v>330</v>
      </c>
      <c r="F73" s="4" t="s">
        <v>16</v>
      </c>
      <c r="G73" s="1" t="s">
        <v>17</v>
      </c>
      <c r="H73" s="1" t="s">
        <v>18</v>
      </c>
      <c r="I73" s="1" t="s">
        <v>19</v>
      </c>
      <c r="J73" s="1" t="s">
        <v>331</v>
      </c>
      <c r="K73" s="1" t="s">
        <v>21</v>
      </c>
      <c r="L73" s="1" t="str">
        <f>HYPERLINK("https://files.afu.se/Downloads/Transcripts/Inception%20Radio%20(Mike%20Lucas)/2018 01 27 - Inception Radio Network - UFO Headline News   Friday January 26th, 2018_jeEnOS4YuBc - transcript (automated).pdf","Transcript Link")</f>
        <v>Transcript Link</v>
      </c>
      <c r="M73" s="2" t="str">
        <f>HYPERLINK("https://files.afu.se/Downloads/Transcripts/Inception%20Radio%20(Mike%20Lucas)/2018 01 27 - Inception Radio Network - UFO Headline News   Friday January 26th, 2018_jeEnOS4YuBc - transcript (automated).pdf","Transcript Link")</f>
        <v>Transcript Link</v>
      </c>
    </row>
    <row r="74" spans="1:13" ht="409.5">
      <c r="A74" s="1" t="s">
        <v>323</v>
      </c>
      <c r="B74" s="1" t="s">
        <v>13</v>
      </c>
      <c r="C74" s="4" t="s">
        <v>332</v>
      </c>
      <c r="D74" s="1" t="s">
        <v>333</v>
      </c>
      <c r="E74" s="1" t="s">
        <v>334</v>
      </c>
      <c r="F74" s="4" t="s">
        <v>16</v>
      </c>
      <c r="G74" s="1" t="s">
        <v>17</v>
      </c>
      <c r="H74" s="1" t="s">
        <v>18</v>
      </c>
      <c r="I74" s="1" t="s">
        <v>19</v>
      </c>
      <c r="J74" s="1" t="s">
        <v>335</v>
      </c>
      <c r="K74" s="1" t="s">
        <v>21</v>
      </c>
      <c r="L74" s="1" t="str">
        <f>HYPERLINK("https://files.afu.se/Downloads/Transcripts/Inception%20Radio%20(Mike%20Lucas)/2018 01 27 - Inception Radio Network - Gloria Amendola   Why Treasure Hunters Love Rennes-le-Chateau_b4PFwt2B5dc - transcript (automated).pdf","Transcript Link")</f>
        <v>Transcript Link</v>
      </c>
      <c r="M74" s="2" t="str">
        <f>HYPERLINK("https://files.afu.se/Downloads/Transcripts/Inception%20Radio%20(Mike%20Lucas)/2018 01 27 - Inception Radio Network - Gloria Amendola   Why Treasure Hunters Love Rennes-le-Chateau_b4PFwt2B5dc - transcript (automated).pdf","Transcript Link")</f>
        <v>Transcript Link</v>
      </c>
    </row>
    <row r="75" spans="1:13" ht="409.5">
      <c r="A75" s="1" t="s">
        <v>323</v>
      </c>
      <c r="B75" s="1" t="s">
        <v>13</v>
      </c>
      <c r="C75" s="4" t="s">
        <v>336</v>
      </c>
      <c r="D75" s="1" t="s">
        <v>337</v>
      </c>
      <c r="E75" s="1" t="s">
        <v>338</v>
      </c>
      <c r="F75" s="4" t="s">
        <v>16</v>
      </c>
      <c r="G75" s="1" t="s">
        <v>17</v>
      </c>
      <c r="H75" s="1" t="s">
        <v>18</v>
      </c>
      <c r="I75" s="1" t="s">
        <v>19</v>
      </c>
      <c r="J75" s="1" t="s">
        <v>339</v>
      </c>
      <c r="K75" s="1" t="s">
        <v>21</v>
      </c>
      <c r="L75" s="1" t="str">
        <f>HYPERLINK("https://files.afu.se/Downloads/Transcripts/Inception%20Radio%20(Mike%20Lucas)/2018 01 27 - Inception Radio Network - UFO Headline News   Wednesday January 24th, 2018_auixHvZ_Z0w - transcript (automated).pdf","Transcript Link")</f>
        <v>Transcript Link</v>
      </c>
      <c r="M75" s="2" t="str">
        <f>HYPERLINK("https://files.afu.se/Downloads/Transcripts/Inception%20Radio%20(Mike%20Lucas)/2018 01 27 - Inception Radio Network - UFO Headline News   Wednesday January 24th, 2018_auixHvZ_Z0w - transcript (automated).pdf","Transcript Link")</f>
        <v>Transcript Link</v>
      </c>
    </row>
    <row r="76" spans="1:13" ht="409.5">
      <c r="A76" s="1" t="s">
        <v>340</v>
      </c>
      <c r="B76" s="1" t="s">
        <v>13</v>
      </c>
      <c r="C76" s="4" t="s">
        <v>341</v>
      </c>
      <c r="D76" s="1" t="s">
        <v>342</v>
      </c>
      <c r="E76" s="1" t="s">
        <v>343</v>
      </c>
      <c r="F76" s="4" t="s">
        <v>16</v>
      </c>
      <c r="G76" s="1" t="s">
        <v>17</v>
      </c>
      <c r="H76" s="1" t="s">
        <v>18</v>
      </c>
      <c r="I76" s="1" t="s">
        <v>19</v>
      </c>
      <c r="J76" s="1" t="s">
        <v>344</v>
      </c>
      <c r="K76" s="1" t="s">
        <v>21</v>
      </c>
      <c r="L76" s="1" t="str">
        <f>HYPERLINK("https://files.afu.se/Downloads/Transcripts/Inception%20Radio%20(Mike%20Lucas)/2018 01 24 - Inception Radio Network - UFO Headline News   Tuesday January 23rd, 2018_A_hLjfS9M0U - transcript (automated).pdf","Transcript Link")</f>
        <v>Transcript Link</v>
      </c>
      <c r="M76" s="2" t="str">
        <f>HYPERLINK("https://files.afu.se/Downloads/Transcripts/Inception%20Radio%20(Mike%20Lucas)/2018 01 24 - Inception Radio Network - UFO Headline News   Tuesday January 23rd, 2018_A_hLjfS9M0U - transcript (automated).pdf","Transcript Link")</f>
        <v>Transcript Link</v>
      </c>
    </row>
    <row r="77" spans="1:13" ht="409.5">
      <c r="A77" s="1" t="s">
        <v>340</v>
      </c>
      <c r="B77" s="1" t="s">
        <v>13</v>
      </c>
      <c r="C77" s="4" t="s">
        <v>345</v>
      </c>
      <c r="D77" s="1" t="s">
        <v>346</v>
      </c>
      <c r="E77" s="1" t="s">
        <v>347</v>
      </c>
      <c r="F77" s="4" t="s">
        <v>16</v>
      </c>
      <c r="G77" s="1" t="s">
        <v>17</v>
      </c>
      <c r="H77" s="1" t="s">
        <v>18</v>
      </c>
      <c r="I77" s="1" t="s">
        <v>19</v>
      </c>
      <c r="J77" s="1" t="s">
        <v>348</v>
      </c>
      <c r="K77" s="1" t="s">
        <v>21</v>
      </c>
      <c r="L77" s="1" t="str">
        <f>HYPERLINK("https://files.afu.se/Downloads/Transcripts/Inception%20Radio%20(Mike%20Lucas)/2018 01 24 - Inception Radio Network - Captain Kelly Sweeney   Tales of the Most Bizarre Encounters on the Sea_WQRIkPTln7s - transcript (automated).pdf","Transcript Link")</f>
        <v>Transcript Link</v>
      </c>
      <c r="M77" s="2" t="str">
        <f>HYPERLINK("https://files.afu.se/Downloads/Transcripts/Inception%20Radio%20(Mike%20Lucas)/2018 01 24 - Inception Radio Network - Captain Kelly Sweeney   Tales of the Most Bizarre Encounters on the Sea_WQRIkPTln7s - transcript (automated).pdf","Transcript Link")</f>
        <v>Transcript Link</v>
      </c>
    </row>
    <row r="78" spans="1:13" ht="409.5">
      <c r="A78" s="1" t="s">
        <v>349</v>
      </c>
      <c r="B78" s="1" t="s">
        <v>13</v>
      </c>
      <c r="C78" s="4" t="s">
        <v>350</v>
      </c>
      <c r="D78" s="1" t="s">
        <v>351</v>
      </c>
      <c r="E78" s="1" t="s">
        <v>352</v>
      </c>
      <c r="F78" s="4" t="s">
        <v>16</v>
      </c>
      <c r="G78" s="1" t="s">
        <v>17</v>
      </c>
      <c r="H78" s="1" t="s">
        <v>18</v>
      </c>
      <c r="I78" s="1" t="s">
        <v>19</v>
      </c>
      <c r="J78" s="1" t="s">
        <v>353</v>
      </c>
      <c r="K78" s="1" t="s">
        <v>21</v>
      </c>
      <c r="L78" s="1" t="str">
        <f>HYPERLINK("https://files.afu.se/Downloads/Transcripts/Inception%20Radio%20(Mike%20Lucas)/2018 01 23 - Inception Radio Network - Jane Elliott   Study Proves that No One is Born a Racist_ydDhVtBLZAs - transcript (automated).pdf","Transcript Link")</f>
        <v>Transcript Link</v>
      </c>
      <c r="M78" s="2" t="str">
        <f>HYPERLINK("https://files.afu.se/Downloads/Transcripts/Inception%20Radio%20(Mike%20Lucas)/2018 01 23 - Inception Radio Network - Jane Elliott   Study Proves that No One is Born a Racist_ydDhVtBLZAs - transcript (automated).pdf","Transcript Link")</f>
        <v>Transcript Link</v>
      </c>
    </row>
    <row r="79" spans="1:13" ht="409.5">
      <c r="A79" s="1" t="s">
        <v>349</v>
      </c>
      <c r="B79" s="1" t="s">
        <v>13</v>
      </c>
      <c r="C79" s="4" t="s">
        <v>354</v>
      </c>
      <c r="D79" s="1" t="s">
        <v>355</v>
      </c>
      <c r="E79" s="1" t="s">
        <v>356</v>
      </c>
      <c r="F79" s="4" t="s">
        <v>16</v>
      </c>
      <c r="G79" s="1" t="s">
        <v>17</v>
      </c>
      <c r="H79" s="1" t="s">
        <v>18</v>
      </c>
      <c r="I79" s="1" t="s">
        <v>19</v>
      </c>
      <c r="J79" s="1" t="s">
        <v>357</v>
      </c>
      <c r="K79" s="1" t="s">
        <v>21</v>
      </c>
      <c r="L79" s="1" t="str">
        <f>HYPERLINK("https://files.afu.se/Downloads/Transcripts/Inception%20Radio%20(Mike%20Lucas)/2018 01 23 - Inception Radio Network - The Secrets of Ontario Triangle   Ground Zero for UFO Highstrangeness_WlboHXbxUyA - transcript (automated).pdf","Transcript Link")</f>
        <v>Transcript Link</v>
      </c>
      <c r="M79" s="2" t="str">
        <f>HYPERLINK("https://files.afu.se/Downloads/Transcripts/Inception%20Radio%20(Mike%20Lucas)/2018 01 23 - Inception Radio Network - The Secrets of Ontario Triangle   Ground Zero for UFO Highstrangeness_WlboHXbxUyA - transcript (automated).pdf","Transcript Link")</f>
        <v>Transcript Link</v>
      </c>
    </row>
    <row r="80" spans="1:13" ht="409.5">
      <c r="A80" s="1" t="s">
        <v>349</v>
      </c>
      <c r="B80" s="1" t="s">
        <v>13</v>
      </c>
      <c r="C80" s="4" t="s">
        <v>358</v>
      </c>
      <c r="D80" s="1" t="s">
        <v>359</v>
      </c>
      <c r="E80" s="1" t="s">
        <v>360</v>
      </c>
      <c r="F80" s="4" t="s">
        <v>16</v>
      </c>
      <c r="G80" s="1" t="s">
        <v>17</v>
      </c>
      <c r="H80" s="1" t="s">
        <v>18</v>
      </c>
      <c r="I80" s="1" t="s">
        <v>19</v>
      </c>
      <c r="J80" s="1" t="s">
        <v>361</v>
      </c>
      <c r="K80" s="1" t="s">
        <v>21</v>
      </c>
      <c r="L80" s="1" t="str">
        <f>HYPERLINK("https://files.afu.se/Downloads/Transcripts/Inception%20Radio%20(Mike%20Lucas)/2018 01 23 - Inception Radio Network - UFO Headline News   Monday January 22nd, 2018_rDihqZu7760 - transcript (automated).pdf","Transcript Link")</f>
        <v>Transcript Link</v>
      </c>
      <c r="M80" s="2" t="str">
        <f>HYPERLINK("https://files.afu.se/Downloads/Transcripts/Inception%20Radio%20(Mike%20Lucas)/2018 01 23 - Inception Radio Network - UFO Headline News   Monday January 22nd, 2018_rDihqZu7760 - transcript (automated).pdf","Transcript Link")</f>
        <v>Transcript Link</v>
      </c>
    </row>
    <row r="81" spans="1:13" ht="409.5">
      <c r="A81" s="1" t="s">
        <v>349</v>
      </c>
      <c r="B81" s="1" t="s">
        <v>13</v>
      </c>
      <c r="C81" s="4" t="s">
        <v>362</v>
      </c>
      <c r="D81" s="1" t="s">
        <v>363</v>
      </c>
      <c r="E81" s="1" t="s">
        <v>364</v>
      </c>
      <c r="F81" s="4" t="s">
        <v>16</v>
      </c>
      <c r="G81" s="1" t="s">
        <v>17</v>
      </c>
      <c r="H81" s="1" t="s">
        <v>18</v>
      </c>
      <c r="I81" s="1" t="s">
        <v>19</v>
      </c>
      <c r="J81" s="1" t="s">
        <v>365</v>
      </c>
      <c r="K81" s="1" t="s">
        <v>21</v>
      </c>
      <c r="L81" s="1" t="str">
        <f>HYPERLINK("https://files.afu.se/Downloads/Transcripts/Inception%20Radio%20(Mike%20Lucas)/2018 01 23 - Inception Radio Network - UFO Headline News   SaturdaySunday January 20th &amp; 21st, 2018_Obq-nb9QbMo - transcript (automated).pdf","Transcript Link")</f>
        <v>Transcript Link</v>
      </c>
      <c r="M81" s="2" t="str">
        <f>HYPERLINK("https://files.afu.se/Downloads/Transcripts/Inception%20Radio%20(Mike%20Lucas)/2018 01 23 - Inception Radio Network - UFO Headline News   SaturdaySunday January 20th &amp; 21st, 2018_Obq-nb9QbMo - transcript (automated).pdf","Transcript Link")</f>
        <v>Transcript Link</v>
      </c>
    </row>
    <row r="82" spans="1:13" ht="409.5">
      <c r="A82" s="1" t="s">
        <v>366</v>
      </c>
      <c r="B82" s="1" t="s">
        <v>13</v>
      </c>
      <c r="C82" s="4" t="s">
        <v>367</v>
      </c>
      <c r="D82" s="1" t="s">
        <v>368</v>
      </c>
      <c r="E82" s="1" t="s">
        <v>369</v>
      </c>
      <c r="F82" s="4" t="s">
        <v>16</v>
      </c>
      <c r="G82" s="1" t="s">
        <v>17</v>
      </c>
      <c r="H82" s="1" t="s">
        <v>18</v>
      </c>
      <c r="I82" s="1" t="s">
        <v>19</v>
      </c>
      <c r="J82" s="1" t="s">
        <v>370</v>
      </c>
      <c r="K82" s="1" t="s">
        <v>21</v>
      </c>
      <c r="L82" s="1" t="str">
        <f>HYPERLINK("https://files.afu.se/Downloads/Transcripts/Inception%20Radio%20(Mike%20Lucas)/2018 01 22 - Inception Radio Network - James Fetzer   Secret Shadow Government's Role in JFK's Assassination_c9SdCCSX3WQ - transcript (automated).pdf","Transcript Link")</f>
        <v>Transcript Link</v>
      </c>
      <c r="M82" s="2" t="str">
        <f>HYPERLINK("https://files.afu.se/Downloads/Transcripts/Inception%20Radio%20(Mike%20Lucas)/2018 01 22 - Inception Radio Network - James Fetzer   Secret Shadow Government's Role in JFK's Assassination_c9SdCCSX3WQ - transcript (automated).pdf","Transcript Link")</f>
        <v>Transcript Link</v>
      </c>
    </row>
    <row r="83" spans="1:13" ht="409.5">
      <c r="A83" s="1" t="s">
        <v>366</v>
      </c>
      <c r="B83" s="1" t="s">
        <v>13</v>
      </c>
      <c r="C83" s="4" t="s">
        <v>371</v>
      </c>
      <c r="D83" s="1" t="s">
        <v>372</v>
      </c>
      <c r="E83" s="1" t="s">
        <v>373</v>
      </c>
      <c r="F83" s="4" t="s">
        <v>16</v>
      </c>
      <c r="G83" s="1" t="s">
        <v>17</v>
      </c>
      <c r="H83" s="1" t="s">
        <v>18</v>
      </c>
      <c r="I83" s="1" t="s">
        <v>19</v>
      </c>
      <c r="J83" s="1" t="s">
        <v>374</v>
      </c>
      <c r="K83" s="1" t="s">
        <v>21</v>
      </c>
      <c r="L83" s="1" t="str">
        <f>HYPERLINK("https://files.afu.se/Downloads/Transcripts/Inception%20Radio%20(Mike%20Lucas)/2018 01 22 - Inception Radio Network - UFO Headline News   Tuesday January 18th, 2018_GjfoVgByY5g - transcript (automated).pdf","Transcript Link")</f>
        <v>Transcript Link</v>
      </c>
      <c r="M83" s="2" t="str">
        <f>HYPERLINK("https://files.afu.se/Downloads/Transcripts/Inception%20Radio%20(Mike%20Lucas)/2018 01 22 - Inception Radio Network - UFO Headline News   Tuesday January 18th, 2018_GjfoVgByY5g - transcript (automated).pdf","Transcript Link")</f>
        <v>Transcript Link</v>
      </c>
    </row>
    <row r="84" spans="1:13" ht="409.5">
      <c r="A84" s="1" t="s">
        <v>366</v>
      </c>
      <c r="B84" s="1" t="s">
        <v>13</v>
      </c>
      <c r="C84" s="4" t="s">
        <v>375</v>
      </c>
      <c r="D84" s="1" t="s">
        <v>376</v>
      </c>
      <c r="E84" s="1" t="s">
        <v>377</v>
      </c>
      <c r="F84" s="4" t="s">
        <v>16</v>
      </c>
      <c r="G84" s="1" t="s">
        <v>17</v>
      </c>
      <c r="H84" s="1" t="s">
        <v>18</v>
      </c>
      <c r="I84" s="1" t="s">
        <v>19</v>
      </c>
      <c r="J84" s="1" t="s">
        <v>378</v>
      </c>
      <c r="K84" s="1" t="s">
        <v>21</v>
      </c>
      <c r="L84" s="1" t="str">
        <f>HYPERLINK("https://files.afu.se/Downloads/Transcripts/Inception%20Radio%20(Mike%20Lucas)/2018 01 22 - Inception Radio Network - UFO Headline News   Friday January 19th, 2018_tfp96-FCmx8 - transcript (automated).pdf","Transcript Link")</f>
        <v>Transcript Link</v>
      </c>
      <c r="M84" s="2" t="str">
        <f>HYPERLINK("https://files.afu.se/Downloads/Transcripts/Inception%20Radio%20(Mike%20Lucas)/2018 01 22 - Inception Radio Network - UFO Headline News   Friday January 19th, 2018_tfp96-FCmx8 - transcript (automated).pdf","Transcript Link")</f>
        <v>Transcript Link</v>
      </c>
    </row>
    <row r="85" spans="1:13" ht="409.5">
      <c r="A85" s="1" t="s">
        <v>379</v>
      </c>
      <c r="B85" s="1" t="s">
        <v>13</v>
      </c>
      <c r="C85" s="4" t="s">
        <v>380</v>
      </c>
      <c r="D85" s="1" t="s">
        <v>381</v>
      </c>
      <c r="E85" s="1" t="s">
        <v>382</v>
      </c>
      <c r="F85" s="4" t="s">
        <v>16</v>
      </c>
      <c r="G85" s="1" t="s">
        <v>17</v>
      </c>
      <c r="H85" s="1" t="s">
        <v>18</v>
      </c>
      <c r="I85" s="1" t="s">
        <v>19</v>
      </c>
      <c r="J85" s="1" t="s">
        <v>383</v>
      </c>
      <c r="K85" s="1" t="s">
        <v>21</v>
      </c>
      <c r="L85" s="1" t="str">
        <f>HYPERLINK("https://files.afu.se/Downloads/Transcripts/Inception%20Radio%20(Mike%20Lucas)/2018 01 19 - Inception Radio Network - UFO Headline News   Tuesday January 16th, 2018__PtUaKzXZFU - transcript (automated).pdf","Transcript Link")</f>
        <v>Transcript Link</v>
      </c>
      <c r="M85" s="2" t="str">
        <f>HYPERLINK("https://files.afu.se/Downloads/Transcripts/Inception%20Radio%20(Mike%20Lucas)/2018 01 19 - Inception Radio Network - UFO Headline News   Tuesday January 16th, 2018__PtUaKzXZFU - transcript (automated).pdf","Transcript Link")</f>
        <v>Transcript Link</v>
      </c>
    </row>
    <row r="86" spans="1:13" ht="409.5">
      <c r="A86" s="1" t="s">
        <v>379</v>
      </c>
      <c r="B86" s="1" t="s">
        <v>13</v>
      </c>
      <c r="C86" s="4" t="s">
        <v>384</v>
      </c>
      <c r="D86" s="1" t="s">
        <v>385</v>
      </c>
      <c r="E86" s="1" t="s">
        <v>386</v>
      </c>
      <c r="F86" s="4" t="s">
        <v>16</v>
      </c>
      <c r="G86" s="1" t="s">
        <v>17</v>
      </c>
      <c r="H86" s="1" t="s">
        <v>18</v>
      </c>
      <c r="I86" s="1" t="s">
        <v>19</v>
      </c>
      <c r="J86" s="1" t="s">
        <v>387</v>
      </c>
      <c r="K86" s="1" t="s">
        <v>21</v>
      </c>
      <c r="L86" s="1" t="str">
        <f>HYPERLINK("https://files.afu.se/Downloads/Transcripts/Inception%20Radio%20(Mike%20Lucas)/2018 01 19 - Inception Radio Network - UFO Headline News   Tuesday January 17th, 2018_AFByvnlfOus - transcript (automated).pdf","Transcript Link")</f>
        <v>Transcript Link</v>
      </c>
      <c r="M86" s="2" t="str">
        <f>HYPERLINK("https://files.afu.se/Downloads/Transcripts/Inception%20Radio%20(Mike%20Lucas)/2018 01 19 - Inception Radio Network - UFO Headline News   Tuesday January 17th, 2018_AFByvnlfOus - transcript (automated).pdf","Transcript Link")</f>
        <v>Transcript Link</v>
      </c>
    </row>
    <row r="87" spans="1:13" ht="409.5">
      <c r="A87" s="1" t="s">
        <v>379</v>
      </c>
      <c r="B87" s="1" t="s">
        <v>13</v>
      </c>
      <c r="C87" s="4" t="s">
        <v>388</v>
      </c>
      <c r="D87" s="1" t="s">
        <v>389</v>
      </c>
      <c r="E87" s="1" t="s">
        <v>390</v>
      </c>
      <c r="F87" s="4" t="s">
        <v>16</v>
      </c>
      <c r="G87" s="1" t="s">
        <v>17</v>
      </c>
      <c r="H87" s="1" t="s">
        <v>18</v>
      </c>
      <c r="I87" s="1" t="s">
        <v>19</v>
      </c>
      <c r="J87" s="1" t="s">
        <v>391</v>
      </c>
      <c r="K87" s="1" t="s">
        <v>21</v>
      </c>
      <c r="L87" s="1" t="str">
        <f>HYPERLINK("https://files.afu.se/Downloads/Transcripts/Inception%20Radio%20(Mike%20Lucas)/2018 01 19 - Inception Radio Network - Grant Cameron   Canada's Biggest UFO Sighting Explained_RUWNerf2IY4 - transcript (automated).pdf","Transcript Link")</f>
        <v>Transcript Link</v>
      </c>
      <c r="M87" s="2" t="str">
        <f>HYPERLINK("https://files.afu.se/Downloads/Transcripts/Inception%20Radio%20(Mike%20Lucas)/2018 01 19 - Inception Radio Network - Grant Cameron   Canada's Biggest UFO Sighting Explained_RUWNerf2IY4 - transcript (automated).pdf","Transcript Link")</f>
        <v>Transcript Link</v>
      </c>
    </row>
    <row r="88" spans="1:13" ht="409.5">
      <c r="A88" s="1" t="s">
        <v>379</v>
      </c>
      <c r="B88" s="1" t="s">
        <v>13</v>
      </c>
      <c r="C88" s="4" t="s">
        <v>392</v>
      </c>
      <c r="D88" s="1" t="s">
        <v>393</v>
      </c>
      <c r="E88" s="1" t="s">
        <v>394</v>
      </c>
      <c r="F88" s="4" t="s">
        <v>16</v>
      </c>
      <c r="G88" s="1" t="s">
        <v>17</v>
      </c>
      <c r="H88" s="1" t="s">
        <v>18</v>
      </c>
      <c r="I88" s="1" t="s">
        <v>19</v>
      </c>
      <c r="J88" s="1" t="s">
        <v>395</v>
      </c>
      <c r="K88" s="1" t="s">
        <v>21</v>
      </c>
      <c r="L88" s="1" t="str">
        <f>HYPERLINK("https://files.afu.se/Downloads/Transcripts/Inception%20Radio%20(Mike%20Lucas)/2018 01 19 - Inception Radio Network - Stanley Krippner   Rolling Thunder  Shaman, Healer, Legend_-l0zS3Avmh8 - transcript (automated).pdf","Transcript Link")</f>
        <v>Transcript Link</v>
      </c>
      <c r="M88" s="2" t="str">
        <f>HYPERLINK("https://files.afu.se/Downloads/Transcripts/Inception%20Radio%20(Mike%20Lucas)/2018 01 19 - Inception Radio Network - Stanley Krippner   Rolling Thunder  Shaman, Healer, Legend_-l0zS3Avmh8 - transcript (automated).pdf","Transcript Link")</f>
        <v>Transcript Link</v>
      </c>
    </row>
    <row r="89" spans="1:13" ht="409.5">
      <c r="A89" s="1" t="s">
        <v>396</v>
      </c>
      <c r="B89" s="1" t="s">
        <v>13</v>
      </c>
      <c r="C89" s="4" t="s">
        <v>397</v>
      </c>
      <c r="D89" s="1" t="s">
        <v>398</v>
      </c>
      <c r="E89" s="1" t="s">
        <v>399</v>
      </c>
      <c r="F89" s="4" t="s">
        <v>16</v>
      </c>
      <c r="G89" s="1" t="s">
        <v>17</v>
      </c>
      <c r="H89" s="1" t="s">
        <v>18</v>
      </c>
      <c r="I89" s="1" t="s">
        <v>19</v>
      </c>
      <c r="J89" s="1" t="s">
        <v>400</v>
      </c>
      <c r="K89" s="1" t="s">
        <v>21</v>
      </c>
      <c r="L89" s="1" t="str">
        <f>HYPERLINK("https://files.afu.se/Downloads/Transcripts/Inception%20Radio%20(Mike%20Lucas)/2018 01 17 - Inception Radio Network - UFO Headline News   Monday January 15th, 2018_LDHYr7lKFf0 - transcript (automated).pdf","Transcript Link")</f>
        <v>Transcript Link</v>
      </c>
      <c r="M89" s="2" t="str">
        <f>HYPERLINK("https://files.afu.se/Downloads/Transcripts/Inception%20Radio%20(Mike%20Lucas)/2018 01 17 - Inception Radio Network - UFO Headline News   Monday January 15th, 2018_LDHYr7lKFf0 - transcript (automated).pdf","Transcript Link")</f>
        <v>Transcript Link</v>
      </c>
    </row>
    <row r="90" spans="1:13" ht="409.5">
      <c r="A90" s="1" t="s">
        <v>396</v>
      </c>
      <c r="B90" s="1" t="s">
        <v>13</v>
      </c>
      <c r="C90" s="4" t="s">
        <v>401</v>
      </c>
      <c r="D90" s="1" t="s">
        <v>402</v>
      </c>
      <c r="E90" s="1" t="s">
        <v>403</v>
      </c>
      <c r="F90" s="4" t="s">
        <v>16</v>
      </c>
      <c r="G90" s="1" t="s">
        <v>17</v>
      </c>
      <c r="H90" s="1" t="s">
        <v>18</v>
      </c>
      <c r="I90" s="1" t="s">
        <v>19</v>
      </c>
      <c r="J90" s="1" t="s">
        <v>404</v>
      </c>
      <c r="K90" s="1" t="s">
        <v>21</v>
      </c>
      <c r="L90" s="1" t="str">
        <f>HYPERLINK("https://files.afu.se/Downloads/Transcripts/Inception%20Radio%20(Mike%20Lucas)/2018 01 17 - Inception Radio Network - Michael Losier   What We Ought To Know About the Law of Attraction!_Rb2NhlqEVYg - transcript (automated).pdf","Transcript Link")</f>
        <v>Transcript Link</v>
      </c>
      <c r="M90" s="2" t="str">
        <f>HYPERLINK("https://files.afu.se/Downloads/Transcripts/Inception%20Radio%20(Mike%20Lucas)/2018 01 17 - Inception Radio Network - Michael Losier   What We Ought To Know About the Law of Attraction!_Rb2NhlqEVYg - transcript (automated).pdf","Transcript Link")</f>
        <v>Transcript Link</v>
      </c>
    </row>
    <row r="91" spans="1:13" ht="409.5">
      <c r="A91" s="1" t="s">
        <v>405</v>
      </c>
      <c r="B91" s="1" t="s">
        <v>13</v>
      </c>
      <c r="C91" s="4" t="s">
        <v>406</v>
      </c>
      <c r="D91" s="1" t="s">
        <v>407</v>
      </c>
      <c r="E91" s="1" t="s">
        <v>408</v>
      </c>
      <c r="F91" s="4" t="s">
        <v>16</v>
      </c>
      <c r="G91" s="1" t="s">
        <v>17</v>
      </c>
      <c r="H91" s="1" t="s">
        <v>18</v>
      </c>
      <c r="I91" s="1" t="s">
        <v>19</v>
      </c>
      <c r="J91" s="1" t="s">
        <v>409</v>
      </c>
      <c r="K91" s="1" t="s">
        <v>21</v>
      </c>
      <c r="L91" s="1" t="str">
        <f>HYPERLINK("https://files.afu.se/Downloads/Transcripts/Inception%20Radio%20(Mike%20Lucas)/2018 01 15 - Inception Radio Network - UFO Headline News   Saturday Sunday January 13th &amp; 14th, 2018_kXuLHLkDzIs - transcript (automated).pdf","Transcript Link")</f>
        <v>Transcript Link</v>
      </c>
      <c r="M91" s="2" t="str">
        <f>HYPERLINK("https://files.afu.se/Downloads/Transcripts/Inception%20Radio%20(Mike%20Lucas)/2018 01 15 - Inception Radio Network - UFO Headline News   Saturday Sunday January 13th &amp; 14th, 2018_kXuLHLkDzIs - transcript (automated).pdf","Transcript Link")</f>
        <v>Transcript Link</v>
      </c>
    </row>
    <row r="92" spans="1:13" ht="409.5">
      <c r="A92" s="1" t="s">
        <v>410</v>
      </c>
      <c r="B92" s="1" t="s">
        <v>13</v>
      </c>
      <c r="C92" s="4" t="s">
        <v>411</v>
      </c>
      <c r="D92" s="1" t="s">
        <v>412</v>
      </c>
      <c r="E92" s="1" t="s">
        <v>413</v>
      </c>
      <c r="F92" s="4" t="s">
        <v>16</v>
      </c>
      <c r="G92" s="1" t="s">
        <v>17</v>
      </c>
      <c r="H92" s="1" t="s">
        <v>18</v>
      </c>
      <c r="I92" s="1" t="s">
        <v>19</v>
      </c>
      <c r="J92" s="1" t="s">
        <v>414</v>
      </c>
      <c r="K92" s="1" t="s">
        <v>21</v>
      </c>
      <c r="L92" s="1" t="str">
        <f>HYPERLINK("https://files.afu.se/Downloads/Transcripts/Inception%20Radio%20(Mike%20Lucas)/2018 01 14 - Inception Radio Network - Joseph Selbie   Science + Religion = The Physics of God_-9RzuF6ImW4 - transcript (automated).pdf","Transcript Link")</f>
        <v>Transcript Link</v>
      </c>
      <c r="M92" s="2" t="str">
        <f>HYPERLINK("https://files.afu.se/Downloads/Transcripts/Inception%20Radio%20(Mike%20Lucas)/2018 01 14 - Inception Radio Network - Joseph Selbie   Science + Religion = The Physics of God_-9RzuF6ImW4 - transcript (automated).pdf","Transcript Link")</f>
        <v>Transcript Link</v>
      </c>
    </row>
    <row r="93" spans="1:13" ht="409.5">
      <c r="A93" s="1" t="s">
        <v>410</v>
      </c>
      <c r="B93" s="1" t="s">
        <v>13</v>
      </c>
      <c r="C93" s="4" t="s">
        <v>415</v>
      </c>
      <c r="D93" s="1" t="s">
        <v>416</v>
      </c>
      <c r="E93" s="1" t="s">
        <v>417</v>
      </c>
      <c r="F93" s="4" t="s">
        <v>16</v>
      </c>
      <c r="G93" s="1" t="s">
        <v>17</v>
      </c>
      <c r="H93" s="1" t="s">
        <v>18</v>
      </c>
      <c r="I93" s="1" t="s">
        <v>19</v>
      </c>
      <c r="J93" s="1" t="s">
        <v>418</v>
      </c>
      <c r="K93" s="1" t="s">
        <v>21</v>
      </c>
      <c r="L93" s="1" t="str">
        <f>HYPERLINK("https://files.afu.se/Downloads/Transcripts/Inception%20Radio%20(Mike%20Lucas)/2018 01 14 - Inception Radio Network - Mothman Bridge   What Really Caused the Collapse of Silver Bridge _EYyubGbTnkQ - transcript (automated).pdf","Transcript Link")</f>
        <v>Transcript Link</v>
      </c>
      <c r="M93" s="2" t="str">
        <f>HYPERLINK("https://files.afu.se/Downloads/Transcripts/Inception%20Radio%20(Mike%20Lucas)/2018 01 14 - Inception Radio Network - Mothman Bridge   What Really Caused the Collapse of Silver Bridge _EYyubGbTnkQ - transcript (automated).pdf","Transcript Link")</f>
        <v>Transcript Link</v>
      </c>
    </row>
    <row r="94" spans="1:13" ht="409.5">
      <c r="A94" s="1" t="s">
        <v>419</v>
      </c>
      <c r="B94" s="1" t="s">
        <v>13</v>
      </c>
      <c r="C94" s="4" t="s">
        <v>420</v>
      </c>
      <c r="D94" s="1" t="s">
        <v>421</v>
      </c>
      <c r="E94" s="1" t="s">
        <v>422</v>
      </c>
      <c r="F94" s="4" t="s">
        <v>16</v>
      </c>
      <c r="G94" s="1" t="s">
        <v>17</v>
      </c>
      <c r="H94" s="1" t="s">
        <v>18</v>
      </c>
      <c r="I94" s="1" t="s">
        <v>19</v>
      </c>
      <c r="J94" s="1" t="s">
        <v>423</v>
      </c>
      <c r="K94" s="1" t="s">
        <v>21</v>
      </c>
      <c r="L94" s="1" t="str">
        <f>HYPERLINK("https://files.afu.se/Downloads/Transcripts/Inception%20Radio%20(Mike%20Lucas)/2018 01 12 - Inception Radio Network - UFO Headline News   Thursday January 11th, 2018_PrvHRrZNkq4 - transcript (automated).pdf","Transcript Link")</f>
        <v>Transcript Link</v>
      </c>
      <c r="M94" s="2" t="str">
        <f>HYPERLINK("https://files.afu.se/Downloads/Transcripts/Inception%20Radio%20(Mike%20Lucas)/2018 01 12 - Inception Radio Network - UFO Headline News   Thursday January 11th, 2018_PrvHRrZNkq4 - transcript (automated).pdf","Transcript Link")</f>
        <v>Transcript Link</v>
      </c>
    </row>
    <row r="95" spans="1:13" ht="409.5">
      <c r="A95" s="1" t="s">
        <v>424</v>
      </c>
      <c r="B95" s="1" t="s">
        <v>13</v>
      </c>
      <c r="C95" s="4" t="s">
        <v>425</v>
      </c>
      <c r="D95" s="1" t="s">
        <v>426</v>
      </c>
      <c r="E95" s="1" t="s">
        <v>427</v>
      </c>
      <c r="F95" s="4" t="s">
        <v>16</v>
      </c>
      <c r="G95" s="1" t="s">
        <v>17</v>
      </c>
      <c r="H95" s="1" t="s">
        <v>18</v>
      </c>
      <c r="I95" s="1" t="s">
        <v>19</v>
      </c>
      <c r="J95" s="1" t="s">
        <v>428</v>
      </c>
      <c r="K95" s="1" t="s">
        <v>21</v>
      </c>
      <c r="L95" s="1" t="str">
        <f>HYPERLINK("https://files.afu.se/Downloads/Transcripts/Inception%20Radio%20(Mike%20Lucas)/2018 01 11 - Inception Radio Network - Nigel Kerner   Stealing Souls - The Grey Alien Agenda_YzxFHuC-XIc - transcript (automated).pdf","Transcript Link")</f>
        <v>Transcript Link</v>
      </c>
      <c r="M95" s="2" t="str">
        <f>HYPERLINK("https://files.afu.se/Downloads/Transcripts/Inception%20Radio%20(Mike%20Lucas)/2018 01 11 - Inception Radio Network - Nigel Kerner   Stealing Souls - The Grey Alien Agenda_YzxFHuC-XIc - transcript (automated).pdf","Transcript Link")</f>
        <v>Transcript Link</v>
      </c>
    </row>
    <row r="96" spans="1:13" ht="409.5">
      <c r="A96" s="1" t="s">
        <v>429</v>
      </c>
      <c r="B96" s="1" t="s">
        <v>13</v>
      </c>
      <c r="C96" s="4" t="s">
        <v>430</v>
      </c>
      <c r="D96" s="1" t="s">
        <v>431</v>
      </c>
      <c r="E96" s="1" t="s">
        <v>432</v>
      </c>
      <c r="F96" s="4" t="s">
        <v>16</v>
      </c>
      <c r="G96" s="1" t="s">
        <v>17</v>
      </c>
      <c r="H96" s="1" t="s">
        <v>18</v>
      </c>
      <c r="I96" s="1" t="s">
        <v>19</v>
      </c>
      <c r="J96" s="1" t="s">
        <v>433</v>
      </c>
      <c r="K96" s="1" t="s">
        <v>21</v>
      </c>
      <c r="L96" s="1" t="str">
        <f>HYPERLINK("https://files.afu.se/Downloads/Transcripts/Inception%20Radio%20(Mike%20Lucas)/2018 01 10 - Inception Radio Network - UFO Headline News   Tuesday January 9th, 2018_jUSxrEsNoFo - transcript (automated).pdf","Transcript Link")</f>
        <v>Transcript Link</v>
      </c>
      <c r="M96" s="2" t="str">
        <f>HYPERLINK("https://files.afu.se/Downloads/Transcripts/Inception%20Radio%20(Mike%20Lucas)/2018 01 10 - Inception Radio Network - UFO Headline News   Tuesday January 9th, 2018_jUSxrEsNoFo - transcript (automated).pdf","Transcript Link")</f>
        <v>Transcript Link</v>
      </c>
    </row>
    <row r="97" spans="1:13" ht="409.5">
      <c r="A97" s="1" t="s">
        <v>434</v>
      </c>
      <c r="B97" s="1" t="s">
        <v>13</v>
      </c>
      <c r="C97" s="4" t="s">
        <v>435</v>
      </c>
      <c r="D97" s="1" t="s">
        <v>436</v>
      </c>
      <c r="E97" s="1" t="s">
        <v>437</v>
      </c>
      <c r="F97" s="4" t="s">
        <v>16</v>
      </c>
      <c r="G97" s="1" t="s">
        <v>17</v>
      </c>
      <c r="H97" s="1" t="s">
        <v>18</v>
      </c>
      <c r="I97" s="1" t="s">
        <v>19</v>
      </c>
      <c r="J97" s="1" t="s">
        <v>438</v>
      </c>
      <c r="K97" s="1" t="s">
        <v>21</v>
      </c>
      <c r="L97" s="1" t="str">
        <f>HYPERLINK("https://files.afu.se/Downloads/Transcripts/Inception%20Radio%20(Mike%20Lucas)/2018 01 09 - Inception Radio Network - JP Sears   How To Be Ultra Spiritual in 12 1 2 Steps_20IPFnxrY9A - transcript (automated).pdf","Transcript Link")</f>
        <v>Transcript Link</v>
      </c>
      <c r="M97" s="2" t="str">
        <f>HYPERLINK("https://files.afu.se/Downloads/Transcripts/Inception%20Radio%20(Mike%20Lucas)/2018 01 09 - Inception Radio Network - JP Sears   How To Be Ultra Spiritual in 12 1 2 Steps_20IPFnxrY9A - transcript (automated).pdf","Transcript Link")</f>
        <v>Transcript Link</v>
      </c>
    </row>
    <row r="98" spans="1:13" ht="409.5">
      <c r="A98" s="1" t="s">
        <v>434</v>
      </c>
      <c r="B98" s="1" t="s">
        <v>13</v>
      </c>
      <c r="C98" s="4" t="s">
        <v>439</v>
      </c>
      <c r="D98" s="1" t="s">
        <v>440</v>
      </c>
      <c r="E98" s="1" t="s">
        <v>441</v>
      </c>
      <c r="F98" s="4" t="s">
        <v>16</v>
      </c>
      <c r="G98" s="1" t="s">
        <v>17</v>
      </c>
      <c r="H98" s="1" t="s">
        <v>18</v>
      </c>
      <c r="I98" s="1" t="s">
        <v>19</v>
      </c>
      <c r="J98" s="1" t="s">
        <v>442</v>
      </c>
      <c r="K98" s="1" t="s">
        <v>21</v>
      </c>
      <c r="L98" s="1" t="str">
        <f>HYPERLINK("https://files.afu.se/Downloads/Transcripts/Inception%20Radio%20(Mike%20Lucas)/2018 01 09 - Inception Radio Network - Brian Hardin   How to Adapt in an Evoling World with Future Hacking_1cj7u-Gews4 - transcript (automated).pdf","Transcript Link")</f>
        <v>Transcript Link</v>
      </c>
      <c r="M98" s="2" t="str">
        <f>HYPERLINK("https://files.afu.se/Downloads/Transcripts/Inception%20Radio%20(Mike%20Lucas)/2018 01 09 - Inception Radio Network - Brian Hardin   How to Adapt in an Evoling World with Future Hacking_1cj7u-Gews4 - transcript (automated).pdf","Transcript Link")</f>
        <v>Transcript Link</v>
      </c>
    </row>
    <row r="99" spans="1:13" ht="409.5">
      <c r="A99" s="1" t="s">
        <v>434</v>
      </c>
      <c r="B99" s="1" t="s">
        <v>13</v>
      </c>
      <c r="C99" s="4" t="s">
        <v>443</v>
      </c>
      <c r="D99" s="1" t="s">
        <v>444</v>
      </c>
      <c r="E99" s="1" t="s">
        <v>445</v>
      </c>
      <c r="F99" s="4" t="s">
        <v>16</v>
      </c>
      <c r="G99" s="1" t="s">
        <v>17</v>
      </c>
      <c r="H99" s="1" t="s">
        <v>18</v>
      </c>
      <c r="I99" s="1" t="s">
        <v>19</v>
      </c>
      <c r="J99" s="1" t="s">
        <v>446</v>
      </c>
      <c r="K99" s="1" t="s">
        <v>21</v>
      </c>
      <c r="L99" s="1" t="str">
        <f>HYPERLINK("https://files.afu.se/Downloads/Transcripts/Inception%20Radio%20(Mike%20Lucas)/2018 01 09 - Inception Radio Network - UFO Headline News   Monday January 8th, 2018_1SQ4_Dym9Ig - transcript (automated).pdf","Transcript Link")</f>
        <v>Transcript Link</v>
      </c>
      <c r="M99" s="2" t="str">
        <f>HYPERLINK("https://files.afu.se/Downloads/Transcripts/Inception%20Radio%20(Mike%20Lucas)/2018 01 09 - Inception Radio Network - UFO Headline News   Monday January 8th, 2018_1SQ4_Dym9Ig - transcript (automated).pdf","Transcript Link")</f>
        <v>Transcript Link</v>
      </c>
    </row>
    <row r="100" spans="1:13" ht="409.5">
      <c r="A100" s="1" t="s">
        <v>447</v>
      </c>
      <c r="B100" s="1" t="s">
        <v>13</v>
      </c>
      <c r="C100" s="4" t="s">
        <v>448</v>
      </c>
      <c r="D100" s="1" t="s">
        <v>449</v>
      </c>
      <c r="E100" s="1" t="s">
        <v>450</v>
      </c>
      <c r="F100" s="4" t="s">
        <v>16</v>
      </c>
      <c r="G100" s="1" t="s">
        <v>17</v>
      </c>
      <c r="H100" s="1" t="s">
        <v>18</v>
      </c>
      <c r="I100" s="1" t="s">
        <v>19</v>
      </c>
      <c r="J100" s="1" t="s">
        <v>451</v>
      </c>
      <c r="K100" s="1" t="s">
        <v>21</v>
      </c>
      <c r="L100" s="1" t="str">
        <f>HYPERLINK("https://files.afu.se/Downloads/Transcripts/Inception%20Radio%20(Mike%20Lucas)/2018 01 08 - Inception Radio Network - UFO Headline News   SaturdaySunday January 6th &amp; 7th, 2018_g5p-j6OnPEg - transcript (automated).pdf","Transcript Link")</f>
        <v>Transcript Link</v>
      </c>
      <c r="M100" s="2" t="str">
        <f>HYPERLINK("https://files.afu.se/Downloads/Transcripts/Inception%20Radio%20(Mike%20Lucas)/2018 01 08 - Inception Radio Network - UFO Headline News   SaturdaySunday January 6th &amp; 7th, 2018_g5p-j6OnPEg - transcript (automated).pdf","Transcript Link")</f>
        <v>Transcript Link</v>
      </c>
    </row>
    <row r="101" spans="1:13" ht="409.5">
      <c r="A101" s="1" t="s">
        <v>452</v>
      </c>
      <c r="B101" s="1" t="s">
        <v>13</v>
      </c>
      <c r="C101" s="4" t="s">
        <v>453</v>
      </c>
      <c r="D101" s="1" t="s">
        <v>454</v>
      </c>
      <c r="E101" s="1" t="s">
        <v>455</v>
      </c>
      <c r="F101" s="4" t="s">
        <v>16</v>
      </c>
      <c r="G101" s="1" t="s">
        <v>17</v>
      </c>
      <c r="H101" s="1" t="s">
        <v>18</v>
      </c>
      <c r="I101" s="1" t="s">
        <v>19</v>
      </c>
      <c r="J101" s="1" t="s">
        <v>456</v>
      </c>
      <c r="K101" s="1" t="s">
        <v>21</v>
      </c>
      <c r="L101" s="1" t="str">
        <f>HYPERLINK("https://files.afu.se/Downloads/Transcripts/Inception%20Radio%20(Mike%20Lucas)/2018 01 07 - Inception Radio Network - Gary Bates   A Behind the Scenes Look into the Alien Intrusion Movie_pCz2EZLhNFk - transcript (automated).pdf","Transcript Link")</f>
        <v>Transcript Link</v>
      </c>
      <c r="M101" s="2" t="str">
        <f>HYPERLINK("https://files.afu.se/Downloads/Transcripts/Inception%20Radio%20(Mike%20Lucas)/2018 01 07 - Inception Radio Network - Gary Bates   A Behind the Scenes Look into the Alien Intrusion Movie_pCz2EZLhNFk - transcript (automated).pdf","Transcript Link")</f>
        <v>Transcript Link</v>
      </c>
    </row>
    <row r="102" spans="1:13" ht="409.5">
      <c r="A102" s="1" t="s">
        <v>452</v>
      </c>
      <c r="B102" s="1" t="s">
        <v>13</v>
      </c>
      <c r="C102" s="4" t="s">
        <v>457</v>
      </c>
      <c r="D102" s="1" t="s">
        <v>458</v>
      </c>
      <c r="E102" s="1" t="s">
        <v>459</v>
      </c>
      <c r="F102" s="4" t="s">
        <v>16</v>
      </c>
      <c r="G102" s="1" t="s">
        <v>17</v>
      </c>
      <c r="H102" s="1" t="s">
        <v>18</v>
      </c>
      <c r="I102" s="1" t="s">
        <v>19</v>
      </c>
      <c r="J102" s="1" t="s">
        <v>460</v>
      </c>
      <c r="K102" s="1" t="s">
        <v>21</v>
      </c>
      <c r="L102" s="1" t="str">
        <f>HYPERLINK("https://files.afu.se/Downloads/Transcripts/Inception%20Radio%20(Mike%20Lucas)/2018 01 07 - Inception Radio Network - UFO Headline News   Friday January 5th, 2018_Wmj_ZXFFXWg - transcript (automated).pdf","Transcript Link")</f>
        <v>Transcript Link</v>
      </c>
      <c r="M102" s="2" t="str">
        <f>HYPERLINK("https://files.afu.se/Downloads/Transcripts/Inception%20Radio%20(Mike%20Lucas)/2018 01 07 - Inception Radio Network - UFO Headline News   Friday January 5th, 2018_Wmj_ZXFFXWg - transcript (automated).pdf","Transcript Link")</f>
        <v>Transcript Link</v>
      </c>
    </row>
    <row r="103" spans="1:13" ht="409.5">
      <c r="A103" s="1" t="s">
        <v>452</v>
      </c>
      <c r="B103" s="1" t="s">
        <v>13</v>
      </c>
      <c r="C103" s="4" t="s">
        <v>461</v>
      </c>
      <c r="D103" s="1" t="s">
        <v>462</v>
      </c>
      <c r="E103" s="1" t="s">
        <v>463</v>
      </c>
      <c r="F103" s="4" t="s">
        <v>16</v>
      </c>
      <c r="G103" s="1" t="s">
        <v>17</v>
      </c>
      <c r="H103" s="1" t="s">
        <v>18</v>
      </c>
      <c r="I103" s="1" t="s">
        <v>19</v>
      </c>
      <c r="J103" s="1" t="s">
        <v>464</v>
      </c>
      <c r="K103" s="1" t="s">
        <v>21</v>
      </c>
      <c r="L103" s="1" t="str">
        <f>HYPERLINK("https://files.afu.se/Downloads/Transcripts/Inception%20Radio%20(Mike%20Lucas)/2018 01 07 - Inception Radio Network - Olympia LePoint   Rocket Scientist Helps us Unleash Our Brain Power_A3xxPjPgJtA - transcript (automated).pdf","Transcript Link")</f>
        <v>Transcript Link</v>
      </c>
      <c r="M103" s="2" t="str">
        <f>HYPERLINK("https://files.afu.se/Downloads/Transcripts/Inception%20Radio%20(Mike%20Lucas)/2018 01 07 - Inception Radio Network - Olympia LePoint   Rocket Scientist Helps us Unleash Our Brain Power_A3xxPjPgJtA - transcript (automated).pdf","Transcript Link")</f>
        <v>Transcript Link</v>
      </c>
    </row>
    <row r="104" spans="1:13" ht="409.5">
      <c r="A104" s="1" t="s">
        <v>452</v>
      </c>
      <c r="B104" s="1" t="s">
        <v>13</v>
      </c>
      <c r="C104" s="4" t="s">
        <v>465</v>
      </c>
      <c r="D104" s="1" t="s">
        <v>466</v>
      </c>
      <c r="E104" s="1" t="s">
        <v>467</v>
      </c>
      <c r="F104" s="4" t="s">
        <v>16</v>
      </c>
      <c r="G104" s="1" t="s">
        <v>17</v>
      </c>
      <c r="H104" s="1" t="s">
        <v>18</v>
      </c>
      <c r="I104" s="1" t="s">
        <v>19</v>
      </c>
      <c r="J104" s="1" t="s">
        <v>468</v>
      </c>
      <c r="K104" s="1" t="s">
        <v>21</v>
      </c>
      <c r="L104" s="1" t="str">
        <f>HYPERLINK("https://files.afu.se/Downloads/Transcripts/Inception%20Radio%20(Mike%20Lucas)/2018 01 07 - Inception Radio Network - Dan Willis   Is the Media Finally Taking the UFO Phenomenon Seriously _G2xvsZqbjKo - transcript (automated).pdf","Transcript Link")</f>
        <v>Transcript Link</v>
      </c>
      <c r="M104" s="2" t="str">
        <f>HYPERLINK("https://files.afu.se/Downloads/Transcripts/Inception%20Radio%20(Mike%20Lucas)/2018 01 07 - Inception Radio Network - Dan Willis   Is the Media Finally Taking the UFO Phenomenon Seriously _G2xvsZqbjKo - transcript (automated).pdf","Transcript Link")</f>
        <v>Transcript Link</v>
      </c>
    </row>
    <row r="105" spans="1:13" ht="409.5">
      <c r="A105" s="1" t="s">
        <v>452</v>
      </c>
      <c r="B105" s="1" t="s">
        <v>13</v>
      </c>
      <c r="C105" s="4" t="s">
        <v>469</v>
      </c>
      <c r="D105" s="1" t="s">
        <v>470</v>
      </c>
      <c r="E105" s="1" t="s">
        <v>471</v>
      </c>
      <c r="F105" s="4" t="s">
        <v>16</v>
      </c>
      <c r="G105" s="1" t="s">
        <v>17</v>
      </c>
      <c r="H105" s="1" t="s">
        <v>18</v>
      </c>
      <c r="I105" s="1" t="s">
        <v>19</v>
      </c>
      <c r="J105" s="1" t="s">
        <v>472</v>
      </c>
      <c r="K105" s="1" t="s">
        <v>21</v>
      </c>
      <c r="L105" s="1" t="str">
        <f>HYPERLINK("https://files.afu.se/Downloads/Transcripts/Inception%20Radio%20(Mike%20Lucas)/2018 01 07 - Inception Radio Network - UFO Headline News   Thursday January 4th, 2018_Es83PZPqDsY - transcript (automated).pdf","Transcript Link")</f>
        <v>Transcript Link</v>
      </c>
      <c r="M105" s="2" t="str">
        <f>HYPERLINK("https://files.afu.se/Downloads/Transcripts/Inception%20Radio%20(Mike%20Lucas)/2018 01 07 - Inception Radio Network - UFO Headline News   Thursday January 4th, 2018_Es83PZPqDsY - transcript (automated).pdf","Transcript Link")</f>
        <v>Transcript Link</v>
      </c>
    </row>
    <row r="106" spans="1:13" ht="409.5">
      <c r="A106" s="1" t="s">
        <v>473</v>
      </c>
      <c r="B106" s="1" t="s">
        <v>13</v>
      </c>
      <c r="C106" s="4" t="s">
        <v>474</v>
      </c>
      <c r="D106" s="1" t="s">
        <v>475</v>
      </c>
      <c r="E106" s="1" t="s">
        <v>476</v>
      </c>
      <c r="F106" s="4" t="s">
        <v>16</v>
      </c>
      <c r="G106" s="1" t="s">
        <v>17</v>
      </c>
      <c r="H106" s="1" t="s">
        <v>18</v>
      </c>
      <c r="I106" s="1" t="s">
        <v>19</v>
      </c>
      <c r="J106" s="1" t="s">
        <v>477</v>
      </c>
      <c r="K106" s="1" t="s">
        <v>21</v>
      </c>
      <c r="L106" s="1" t="str">
        <f>HYPERLINK("https://files.afu.se/Downloads/Transcripts/Inception%20Radio%20(Mike%20Lucas)/2018 01 04 - Inception Radio Network - UFO Headline News   Wednesday January 3rd, 2018_HMw5sAdk6jc - transcript (automated).pdf","Transcript Link")</f>
        <v>Transcript Link</v>
      </c>
      <c r="M106" s="2" t="str">
        <f>HYPERLINK("https://files.afu.se/Downloads/Transcripts/Inception%20Radio%20(Mike%20Lucas)/2018 01 04 - Inception Radio Network - UFO Headline News   Wednesday January 3rd, 2018_HMw5sAdk6jc - transcript (automated).pdf","Transcript Link")</f>
        <v>Transcript Link</v>
      </c>
    </row>
    <row r="107" spans="1:13" ht="409.5">
      <c r="A107" s="1" t="s">
        <v>473</v>
      </c>
      <c r="B107" s="1" t="s">
        <v>13</v>
      </c>
      <c r="C107" s="4" t="s">
        <v>478</v>
      </c>
      <c r="D107" s="1" t="s">
        <v>479</v>
      </c>
      <c r="E107" s="1" t="s">
        <v>480</v>
      </c>
      <c r="F107" s="4" t="s">
        <v>16</v>
      </c>
      <c r="G107" s="1" t="s">
        <v>17</v>
      </c>
      <c r="H107" s="1" t="s">
        <v>18</v>
      </c>
      <c r="I107" s="1" t="s">
        <v>19</v>
      </c>
      <c r="J107" s="1" t="s">
        <v>481</v>
      </c>
      <c r="K107" s="1" t="s">
        <v>21</v>
      </c>
      <c r="L107" s="1" t="str">
        <f>HYPERLINK("https://files.afu.se/Downloads/Transcripts/Inception%20Radio%20(Mike%20Lucas)/2018 01 04 - Inception Radio Network - Stephen Gray   Explorer’s Guide to Spirituality and Sacred Plants_-ltgf1MmUE0 - transcript (automated).pdf","Transcript Link")</f>
        <v>Transcript Link</v>
      </c>
      <c r="M107" s="2" t="str">
        <f>HYPERLINK("https://files.afu.se/Downloads/Transcripts/Inception%20Radio%20(Mike%20Lucas)/2018 01 04 - Inception Radio Network - Stephen Gray   Explorer’s Guide to Spirituality and Sacred Plants_-ltgf1MmUE0 - transcript (automated).pdf","Transcript Link")</f>
        <v>Transcript Link</v>
      </c>
    </row>
    <row r="108" spans="1:13" ht="409.5">
      <c r="A108" s="1" t="s">
        <v>482</v>
      </c>
      <c r="B108" s="1" t="s">
        <v>13</v>
      </c>
      <c r="C108" s="4" t="s">
        <v>483</v>
      </c>
      <c r="D108" s="1" t="s">
        <v>484</v>
      </c>
      <c r="E108" s="1" t="s">
        <v>485</v>
      </c>
      <c r="F108" s="4" t="s">
        <v>16</v>
      </c>
      <c r="G108" s="1" t="s">
        <v>17</v>
      </c>
      <c r="H108" s="1" t="s">
        <v>18</v>
      </c>
      <c r="I108" s="1" t="s">
        <v>19</v>
      </c>
      <c r="J108" s="1" t="s">
        <v>486</v>
      </c>
      <c r="K108" s="1" t="s">
        <v>21</v>
      </c>
      <c r="L108" s="1" t="str">
        <f>HYPERLINK("https://files.afu.se/Downloads/Transcripts/Inception%20Radio%20(Mike%20Lucas)/2018 01 03 - Inception Radio Network - UFO Headline News   Tuesday January 2nd, 2018_1sn2inggUV0 - transcript (automated).pdf","Transcript Link")</f>
        <v>Transcript Link</v>
      </c>
      <c r="M108" s="2" t="str">
        <f>HYPERLINK("https://files.afu.se/Downloads/Transcripts/Inception%20Radio%20(Mike%20Lucas)/2018 01 03 - Inception Radio Network - UFO Headline News   Tuesday January 2nd, 2018_1sn2inggUV0 - transcript (automated).pdf","Transcript Link")</f>
        <v>Transcript Link</v>
      </c>
    </row>
    <row r="109" spans="1:13" ht="409.5">
      <c r="A109" s="1" t="s">
        <v>487</v>
      </c>
      <c r="B109" s="1" t="s">
        <v>13</v>
      </c>
      <c r="C109" s="4" t="s">
        <v>488</v>
      </c>
      <c r="D109" s="1" t="s">
        <v>489</v>
      </c>
      <c r="E109" s="1" t="s">
        <v>490</v>
      </c>
      <c r="F109" s="4" t="s">
        <v>16</v>
      </c>
      <c r="G109" s="1" t="s">
        <v>17</v>
      </c>
      <c r="H109" s="1" t="s">
        <v>18</v>
      </c>
      <c r="I109" s="1" t="s">
        <v>19</v>
      </c>
      <c r="J109" s="1" t="s">
        <v>491</v>
      </c>
      <c r="K109" s="1" t="s">
        <v>21</v>
      </c>
      <c r="L109" s="1" t="str">
        <f>HYPERLINK("https://files.afu.se/Downloads/Transcripts/Inception%20Radio%20(Mike%20Lucas)/2018 01 02 - Inception Radio Network - UFO Headline News   Monday January 1st, 2018_XPtwEmD6JfM - transcript (automated).pdf","Transcript Link")</f>
        <v>Transcript Link</v>
      </c>
      <c r="M109" s="2" t="str">
        <f>HYPERLINK("https://files.afu.se/Downloads/Transcripts/Inception%20Radio%20(Mike%20Lucas)/2018 01 02 - Inception Radio Network - UFO Headline News   Monday January 1st, 2018_XPtwEmD6JfM - transcript (automated).pdf","Transcript Link")</f>
        <v>Transcript Link</v>
      </c>
    </row>
    <row r="110" spans="1:13" ht="409.5">
      <c r="A110" s="1" t="s">
        <v>487</v>
      </c>
      <c r="B110" s="1" t="s">
        <v>13</v>
      </c>
      <c r="C110" s="4" t="s">
        <v>492</v>
      </c>
      <c r="D110" s="1" t="s">
        <v>493</v>
      </c>
      <c r="E110" s="1" t="s">
        <v>494</v>
      </c>
      <c r="F110" s="4" t="s">
        <v>16</v>
      </c>
      <c r="G110" s="1" t="s">
        <v>17</v>
      </c>
      <c r="H110" s="1" t="s">
        <v>18</v>
      </c>
      <c r="I110" s="1" t="s">
        <v>19</v>
      </c>
      <c r="J110" s="1" t="s">
        <v>495</v>
      </c>
      <c r="K110" s="1" t="s">
        <v>21</v>
      </c>
      <c r="L110" s="1" t="str">
        <f>HYPERLINK("https://files.afu.se/Downloads/Transcripts/Inception%20Radio%20(Mike%20Lucas)/2018 01 02 - Inception Radio Network - UFO Headline News   Saturday Sunday December 30th &amp; 31st, 2017_NuJWX2sjGVU - transcript (automated).pdf","Transcript Link")</f>
        <v>Transcript Link</v>
      </c>
      <c r="M110" s="2" t="str">
        <f>HYPERLINK("https://files.afu.se/Downloads/Transcripts/Inception%20Radio%20(Mike%20Lucas)/2018 01 02 - Inception Radio Network - UFO Headline News   Saturday Sunday December 30th &amp; 31st, 2017_NuJWX2sjGVU - transcript (automated).pdf","Transcript Link")</f>
        <v>Transcript Link</v>
      </c>
    </row>
    <row r="111" spans="1:13" ht="409.5">
      <c r="A111" s="1" t="s">
        <v>496</v>
      </c>
      <c r="B111" s="1" t="s">
        <v>13</v>
      </c>
      <c r="C111" s="4" t="s">
        <v>497</v>
      </c>
      <c r="D111" s="1" t="s">
        <v>498</v>
      </c>
      <c r="E111" s="1" t="s">
        <v>499</v>
      </c>
      <c r="F111" s="4" t="s">
        <v>16</v>
      </c>
      <c r="G111" s="1" t="s">
        <v>17</v>
      </c>
      <c r="H111" s="1" t="s">
        <v>18</v>
      </c>
      <c r="I111" s="1" t="s">
        <v>19</v>
      </c>
      <c r="J111" s="1" t="s">
        <v>500</v>
      </c>
      <c r="K111" s="1" t="s">
        <v>21</v>
      </c>
      <c r="L111" s="1" t="str">
        <f>HYPERLINK("https://files.afu.se/Downloads/Transcripts/Inception%20Radio%20(Mike%20Lucas)/2017 12 31 - Inception Radio Network - Secrets of the Secret UFO Program   The Cat is Out of the Bag!!!_MtTPvbsa71w - transcript (automated).pdf","Transcript Link")</f>
        <v>Transcript Link</v>
      </c>
      <c r="M111" s="2" t="str">
        <f>HYPERLINK("https://files.afu.se/Downloads/Transcripts/Inception%20Radio%20(Mike%20Lucas)/2017 12 31 - Inception Radio Network - Secrets of the Secret UFO Program   The Cat is Out of the Bag!!!_MtTPvbsa71w - transcript (automated).pdf","Transcript Link")</f>
        <v>Transcript Link</v>
      </c>
    </row>
    <row r="112" spans="1:13" ht="409.5">
      <c r="A112" s="1" t="s">
        <v>501</v>
      </c>
      <c r="B112" s="1" t="s">
        <v>13</v>
      </c>
      <c r="C112" s="4" t="s">
        <v>502</v>
      </c>
      <c r="D112" s="1" t="s">
        <v>503</v>
      </c>
      <c r="E112" s="1" t="s">
        <v>504</v>
      </c>
      <c r="F112" s="4" t="s">
        <v>16</v>
      </c>
      <c r="G112" s="1" t="s">
        <v>17</v>
      </c>
      <c r="H112" s="1" t="s">
        <v>18</v>
      </c>
      <c r="I112" s="1" t="s">
        <v>19</v>
      </c>
      <c r="J112" s="1" t="s">
        <v>505</v>
      </c>
      <c r="K112" s="1" t="s">
        <v>21</v>
      </c>
      <c r="L112" s="1" t="str">
        <f>HYPERLINK("https://files.afu.se/Downloads/Transcripts/Inception%20Radio%20(Mike%20Lucas)/2017 12 30 - Inception Radio Network - Rudolph Schild   How Life on Earth Began...and Other Secrets_TOD-UZM2lC4 - transcript (automated).pdf","Transcript Link")</f>
        <v>Transcript Link</v>
      </c>
      <c r="M112" s="2" t="str">
        <f>HYPERLINK("https://files.afu.se/Downloads/Transcripts/Inception%20Radio%20(Mike%20Lucas)/2017 12 30 - Inception Radio Network - Rudolph Schild   How Life on Earth Began...and Other Secrets_TOD-UZM2lC4 - transcript (automated).pdf","Transcript Link")</f>
        <v>Transcript Link</v>
      </c>
    </row>
    <row r="113" spans="1:13" ht="409.5">
      <c r="A113" s="1" t="s">
        <v>501</v>
      </c>
      <c r="B113" s="1" t="s">
        <v>13</v>
      </c>
      <c r="C113" s="4" t="s">
        <v>506</v>
      </c>
      <c r="D113" s="1" t="s">
        <v>507</v>
      </c>
      <c r="E113" s="1" t="s">
        <v>508</v>
      </c>
      <c r="F113" s="4" t="s">
        <v>16</v>
      </c>
      <c r="G113" s="1" t="s">
        <v>17</v>
      </c>
      <c r="H113" s="1" t="s">
        <v>18</v>
      </c>
      <c r="I113" s="1" t="s">
        <v>19</v>
      </c>
      <c r="J113" s="1" t="s">
        <v>509</v>
      </c>
      <c r="K113" s="1" t="s">
        <v>21</v>
      </c>
      <c r="L113" s="1" t="str">
        <f>HYPERLINK("https://files.afu.se/Downloads/Transcripts/Inception%20Radio%20(Mike%20Lucas)/2017 12 30 - Inception Radio Network - UFO Headline News   Friday December 29th, 2017_sQNfSqaCq-o - transcript (automated).pdf","Transcript Link")</f>
        <v>Transcript Link</v>
      </c>
      <c r="M113" s="2" t="str">
        <f>HYPERLINK("https://files.afu.se/Downloads/Transcripts/Inception%20Radio%20(Mike%20Lucas)/2017 12 30 - Inception Radio Network - UFO Headline News   Friday December 29th, 2017_sQNfSqaCq-o - transcript (automated).pdf","Transcript Link")</f>
        <v>Transcript Link</v>
      </c>
    </row>
    <row r="114" spans="1:13" ht="409.5">
      <c r="A114" s="1" t="s">
        <v>501</v>
      </c>
      <c r="B114" s="1" t="s">
        <v>13</v>
      </c>
      <c r="C114" s="4" t="s">
        <v>510</v>
      </c>
      <c r="D114" s="1" t="s">
        <v>511</v>
      </c>
      <c r="E114" s="1" t="s">
        <v>512</v>
      </c>
      <c r="F114" s="4" t="s">
        <v>16</v>
      </c>
      <c r="G114" s="1" t="s">
        <v>17</v>
      </c>
      <c r="H114" s="1" t="s">
        <v>18</v>
      </c>
      <c r="I114" s="1" t="s">
        <v>19</v>
      </c>
      <c r="J114" s="1" t="s">
        <v>513</v>
      </c>
      <c r="K114" s="1" t="s">
        <v>21</v>
      </c>
      <c r="L114" s="1" t="str">
        <f>HYPERLINK("https://files.afu.se/Downloads/Transcripts/Inception%20Radio%20(Mike%20Lucas)/2017 12 30 - Inception Radio Network - UFO Headline News   Thursday December 28th, 2017_XoJa7xJmGBI - transcript (automated).pdf","Transcript Link")</f>
        <v>Transcript Link</v>
      </c>
      <c r="M114" s="2" t="str">
        <f>HYPERLINK("https://files.afu.se/Downloads/Transcripts/Inception%20Radio%20(Mike%20Lucas)/2017 12 30 - Inception Radio Network - UFO Headline News   Thursday December 28th, 2017_XoJa7xJmGBI - transcript (automated).pdf","Transcript Link")</f>
        <v>Transcript Link</v>
      </c>
    </row>
    <row r="115" spans="1:13" ht="405">
      <c r="A115" s="1" t="s">
        <v>514</v>
      </c>
      <c r="B115" s="1" t="s">
        <v>13</v>
      </c>
      <c r="C115" s="4" t="s">
        <v>515</v>
      </c>
      <c r="D115" s="1" t="s">
        <v>516</v>
      </c>
      <c r="E115" s="1" t="s">
        <v>517</v>
      </c>
      <c r="F115" s="4" t="s">
        <v>16</v>
      </c>
      <c r="G115" s="1" t="s">
        <v>17</v>
      </c>
      <c r="H115" s="1" t="s">
        <v>18</v>
      </c>
      <c r="I115" s="1" t="s">
        <v>19</v>
      </c>
      <c r="J115" s="1" t="s">
        <v>518</v>
      </c>
      <c r="K115" s="1" t="s">
        <v>21</v>
      </c>
      <c r="L115" s="1" t="str">
        <f>HYPERLINK("https://files.afu.se/Downloads/Transcripts/Inception%20Radio%20(Mike%20Lucas)/2017 12 28 - Inception Radio Network - Best UFO Stories of 2017   Special UFO Researcher Roundtable_CEUd_oi0_34 - transcript (automated).pdf","Transcript Link")</f>
        <v>Transcript Link</v>
      </c>
      <c r="M115" s="2" t="str">
        <f>HYPERLINK("https://files.afu.se/Downloads/Transcripts/Inception%20Radio%20(Mike%20Lucas)/2017 12 28 - Inception Radio Network - Best UFO Stories of 2017   Special UFO Researcher Roundtable_CEUd_oi0_34 - transcript (automated).pdf","Transcript Link")</f>
        <v>Transcript Link</v>
      </c>
    </row>
    <row r="116" spans="1:13" ht="409.5">
      <c r="A116" s="1" t="s">
        <v>514</v>
      </c>
      <c r="B116" s="1" t="s">
        <v>13</v>
      </c>
      <c r="C116" s="4" t="s">
        <v>519</v>
      </c>
      <c r="D116" s="1" t="s">
        <v>520</v>
      </c>
      <c r="E116" s="1" t="s">
        <v>521</v>
      </c>
      <c r="F116" s="4" t="s">
        <v>16</v>
      </c>
      <c r="G116" s="1" t="s">
        <v>17</v>
      </c>
      <c r="H116" s="1" t="s">
        <v>18</v>
      </c>
      <c r="I116" s="1" t="s">
        <v>19</v>
      </c>
      <c r="J116" s="1" t="s">
        <v>522</v>
      </c>
      <c r="K116" s="1" t="s">
        <v>21</v>
      </c>
      <c r="L116" s="1" t="str">
        <f>HYPERLINK("https://files.afu.se/Downloads/Transcripts/Inception%20Radio%20(Mike%20Lucas)/2017 12 28 - Inception Radio Network - UFO Headline News   Wednesday December 27th, 2017_X-kqgcK4alY - transcript (automated).pdf","Transcript Link")</f>
        <v>Transcript Link</v>
      </c>
      <c r="M116" s="2" t="str">
        <f>HYPERLINK("https://files.afu.se/Downloads/Transcripts/Inception%20Radio%20(Mike%20Lucas)/2017 12 28 - Inception Radio Network - UFO Headline News   Wednesday December 27th, 2017_X-kqgcK4alY - transcript (automated).pdf","Transcript Link")</f>
        <v>Transcript Link</v>
      </c>
    </row>
    <row r="117" spans="1:13" ht="409.5">
      <c r="A117" s="1" t="s">
        <v>523</v>
      </c>
      <c r="B117" s="1" t="s">
        <v>13</v>
      </c>
      <c r="C117" s="4" t="s">
        <v>524</v>
      </c>
      <c r="D117" s="1" t="s">
        <v>525</v>
      </c>
      <c r="E117" s="1" t="s">
        <v>526</v>
      </c>
      <c r="F117" s="4" t="s">
        <v>16</v>
      </c>
      <c r="G117" s="1" t="s">
        <v>17</v>
      </c>
      <c r="H117" s="1" t="s">
        <v>18</v>
      </c>
      <c r="I117" s="1" t="s">
        <v>19</v>
      </c>
      <c r="J117" s="1" t="s">
        <v>527</v>
      </c>
      <c r="K117" s="1" t="s">
        <v>21</v>
      </c>
      <c r="L117" s="1" t="str">
        <f>HYPERLINK("https://files.afu.se/Downloads/Transcripts/Inception%20Radio%20(Mike%20Lucas)/2017 12 27 - Inception Radio Network - UFO Headline News   Tuesday December 26th, 2017_IaQKX0Zg6q4 - transcript (automated).pdf","Transcript Link")</f>
        <v>Transcript Link</v>
      </c>
      <c r="M117" s="2" t="str">
        <f>HYPERLINK("https://files.afu.se/Downloads/Transcripts/Inception%20Radio%20(Mike%20Lucas)/2017 12 27 - Inception Radio Network - UFO Headline News   Tuesday December 26th, 2017_IaQKX0Zg6q4 - transcript (automated).pdf","Transcript Link")</f>
        <v>Transcript Link</v>
      </c>
    </row>
    <row r="118" spans="1:13" ht="409.5">
      <c r="A118" s="1" t="s">
        <v>528</v>
      </c>
      <c r="B118" s="1" t="s">
        <v>13</v>
      </c>
      <c r="C118" s="4" t="s">
        <v>529</v>
      </c>
      <c r="D118" s="1" t="s">
        <v>530</v>
      </c>
      <c r="E118" s="1" t="s">
        <v>531</v>
      </c>
      <c r="F118" s="4" t="s">
        <v>16</v>
      </c>
      <c r="G118" s="1" t="s">
        <v>17</v>
      </c>
      <c r="H118" s="1" t="s">
        <v>18</v>
      </c>
      <c r="I118" s="1" t="s">
        <v>19</v>
      </c>
      <c r="J118" s="1" t="s">
        <v>532</v>
      </c>
      <c r="K118" s="1" t="s">
        <v>21</v>
      </c>
      <c r="L118" s="1" t="str">
        <f>HYPERLINK("https://files.afu.se/Downloads/Transcripts/Inception%20Radio%20(Mike%20Lucas)/2017 12 26 - Inception Radio Network - UFO Headline News   Monday December 25th, 2017_mozbCrALjW4 - transcript (automated).pdf","Transcript Link")</f>
        <v>Transcript Link</v>
      </c>
      <c r="M118" s="2" t="str">
        <f>HYPERLINK("https://files.afu.se/Downloads/Transcripts/Inception%20Radio%20(Mike%20Lucas)/2017 12 26 - Inception Radio Network - UFO Headline News   Monday December 25th, 2017_mozbCrALjW4 - transcript (automated).pdf","Transcript Link")</f>
        <v>Transcript Link</v>
      </c>
    </row>
    <row r="119" spans="1:13" ht="409.5">
      <c r="A119" s="1" t="s">
        <v>533</v>
      </c>
      <c r="B119" s="1" t="s">
        <v>13</v>
      </c>
      <c r="C119" s="4" t="s">
        <v>534</v>
      </c>
      <c r="D119" s="1" t="s">
        <v>535</v>
      </c>
      <c r="E119" s="1" t="s">
        <v>536</v>
      </c>
      <c r="F119" s="4" t="s">
        <v>16</v>
      </c>
      <c r="G119" s="1" t="s">
        <v>17</v>
      </c>
      <c r="H119" s="1" t="s">
        <v>18</v>
      </c>
      <c r="I119" s="1" t="s">
        <v>19</v>
      </c>
      <c r="J119" s="1" t="s">
        <v>537</v>
      </c>
      <c r="K119" s="1" t="s">
        <v>21</v>
      </c>
      <c r="L119" s="1" t="str">
        <f>HYPERLINK("https://files.afu.se/Downloads/Transcripts/Inception%20Radio%20(Mike%20Lucas)/2017 12 25 - Inception Radio Network - UFO Headline News   SaturdaySunday December 23rd &amp; 24th 2017_Ba4ncWT3Nog - transcript (automated).pdf","Transcript Link")</f>
        <v>Transcript Link</v>
      </c>
      <c r="M119" s="2" t="str">
        <f>HYPERLINK("https://files.afu.se/Downloads/Transcripts/Inception%20Radio%20(Mike%20Lucas)/2017 12 25 - Inception Radio Network - UFO Headline News   SaturdaySunday December 23rd &amp; 24th 2017_Ba4ncWT3Nog - transcript (automated).pdf","Transcript Link")</f>
        <v>Transcript Link</v>
      </c>
    </row>
    <row r="120" spans="1:13" ht="409.5">
      <c r="A120" s="1" t="s">
        <v>533</v>
      </c>
      <c r="B120" s="1" t="s">
        <v>13</v>
      </c>
      <c r="C120" s="4" t="s">
        <v>538</v>
      </c>
      <c r="D120" s="1" t="s">
        <v>539</v>
      </c>
      <c r="E120" s="1" t="s">
        <v>540</v>
      </c>
      <c r="F120" s="4" t="s">
        <v>16</v>
      </c>
      <c r="G120" s="1" t="s">
        <v>17</v>
      </c>
      <c r="H120" s="1" t="s">
        <v>18</v>
      </c>
      <c r="I120" s="1" t="s">
        <v>19</v>
      </c>
      <c r="J120" s="1" t="s">
        <v>541</v>
      </c>
      <c r="K120" s="1" t="s">
        <v>21</v>
      </c>
      <c r="L120" s="1" t="str">
        <f>HYPERLINK("https://files.afu.se/Downloads/Transcripts/Inception%20Radio%20(Mike%20Lucas)/2017 12 25 - Inception Radio Network - Heroes, Nazis &amp; Cupcakes   America's Recruitment of German Scientist_zkYWs5cPQEU - transcript (automated).pdf","Transcript Link")</f>
        <v>Transcript Link</v>
      </c>
      <c r="M120" s="2" t="str">
        <f>HYPERLINK("https://files.afu.se/Downloads/Transcripts/Inception%20Radio%20(Mike%20Lucas)/2017 12 25 - Inception Radio Network - Heroes, Nazis &amp; Cupcakes   America's Recruitment of German Scientist_zkYWs5cPQEU - transcript (automated).pdf","Transcript Link")</f>
        <v>Transcript Link</v>
      </c>
    </row>
    <row r="121" spans="1:13" ht="409.5">
      <c r="A121" s="1" t="s">
        <v>542</v>
      </c>
      <c r="B121" s="1" t="s">
        <v>13</v>
      </c>
      <c r="C121" s="4" t="s">
        <v>543</v>
      </c>
      <c r="D121" s="1" t="s">
        <v>544</v>
      </c>
      <c r="E121" s="1" t="s">
        <v>545</v>
      </c>
      <c r="F121" s="4" t="s">
        <v>16</v>
      </c>
      <c r="G121" s="1" t="s">
        <v>17</v>
      </c>
      <c r="H121" s="1" t="s">
        <v>18</v>
      </c>
      <c r="I121" s="1" t="s">
        <v>19</v>
      </c>
      <c r="J121" s="1" t="s">
        <v>546</v>
      </c>
      <c r="K121" s="1" t="s">
        <v>21</v>
      </c>
      <c r="L121" s="1" t="str">
        <f>HYPERLINK("https://files.afu.se/Downloads/Transcripts/Inception%20Radio%20(Mike%20Lucas)/2017 12 23 - Inception Radio Network - William Stillman   How to Decode the Secret Language of Spirits_5dQg-L8hhUY - transcript (automated).pdf","Transcript Link")</f>
        <v>Transcript Link</v>
      </c>
      <c r="M121" s="2" t="str">
        <f>HYPERLINK("https://files.afu.se/Downloads/Transcripts/Inception%20Radio%20(Mike%20Lucas)/2017 12 23 - Inception Radio Network - William Stillman   How to Decode the Secret Language of Spirits_5dQg-L8hhUY - transcript (automated).pdf","Transcript Link")</f>
        <v>Transcript Link</v>
      </c>
    </row>
    <row r="122" spans="1:13" ht="409.5">
      <c r="A122" s="1" t="s">
        <v>542</v>
      </c>
      <c r="B122" s="1" t="s">
        <v>13</v>
      </c>
      <c r="C122" s="4" t="s">
        <v>547</v>
      </c>
      <c r="D122" s="1" t="s">
        <v>548</v>
      </c>
      <c r="E122" s="1" t="s">
        <v>549</v>
      </c>
      <c r="F122" s="4" t="s">
        <v>16</v>
      </c>
      <c r="G122" s="1" t="s">
        <v>17</v>
      </c>
      <c r="H122" s="1" t="s">
        <v>18</v>
      </c>
      <c r="I122" s="1" t="s">
        <v>19</v>
      </c>
      <c r="J122" s="1" t="s">
        <v>550</v>
      </c>
      <c r="K122" s="1" t="s">
        <v>21</v>
      </c>
      <c r="L122" s="1" t="str">
        <f>HYPERLINK("https://files.afu.se/Downloads/Transcripts/Inception%20Radio%20(Mike%20Lucas)/2017 12 23 - Inception Radio Network - UFO Headline News   Friday December 22nd, 2017_ZieA5-6FDBc - transcript (automated).pdf","Transcript Link")</f>
        <v>Transcript Link</v>
      </c>
      <c r="M122" s="2" t="str">
        <f>HYPERLINK("https://files.afu.se/Downloads/Transcripts/Inception%20Radio%20(Mike%20Lucas)/2017 12 23 - Inception Radio Network - UFO Headline News   Friday December 22nd, 2017_ZieA5-6FDBc - transcript (automated).pdf","Transcript Link")</f>
        <v>Transcript Link</v>
      </c>
    </row>
    <row r="123" spans="1:13" ht="409.5">
      <c r="A123" s="1" t="s">
        <v>542</v>
      </c>
      <c r="B123" s="1" t="s">
        <v>13</v>
      </c>
      <c r="C123" s="4" t="s">
        <v>551</v>
      </c>
      <c r="D123" s="1" t="s">
        <v>552</v>
      </c>
      <c r="E123" s="1" t="s">
        <v>553</v>
      </c>
      <c r="F123" s="4" t="s">
        <v>16</v>
      </c>
      <c r="G123" s="1" t="s">
        <v>17</v>
      </c>
      <c r="H123" s="1" t="s">
        <v>18</v>
      </c>
      <c r="I123" s="1" t="s">
        <v>19</v>
      </c>
      <c r="J123" s="1" t="s">
        <v>554</v>
      </c>
      <c r="K123" s="1" t="s">
        <v>21</v>
      </c>
      <c r="L123" s="1" t="str">
        <f>HYPERLINK("https://files.afu.se/Downloads/Transcripts/Inception%20Radio%20(Mike%20Lucas)/2017 12 23 - Inception Radio Network - Tony Topping   Mind Control Tactics Used to Silence UFO Witnesses_L3zOkm4cprE - transcript (automated).pdf","Transcript Link")</f>
        <v>Transcript Link</v>
      </c>
      <c r="M123" s="2" t="str">
        <f>HYPERLINK("https://files.afu.se/Downloads/Transcripts/Inception%20Radio%20(Mike%20Lucas)/2017 12 23 - Inception Radio Network - Tony Topping   Mind Control Tactics Used to Silence UFO Witnesses_L3zOkm4cprE - transcript (automated).pdf","Transcript Link")</f>
        <v>Transcript Link</v>
      </c>
    </row>
    <row r="124" spans="1:13" ht="409.5">
      <c r="A124" s="1" t="s">
        <v>542</v>
      </c>
      <c r="B124" s="1" t="s">
        <v>13</v>
      </c>
      <c r="C124" s="4" t="s">
        <v>555</v>
      </c>
      <c r="D124" s="1" t="s">
        <v>556</v>
      </c>
      <c r="E124" s="1" t="s">
        <v>557</v>
      </c>
      <c r="F124" s="4" t="s">
        <v>16</v>
      </c>
      <c r="G124" s="1" t="s">
        <v>17</v>
      </c>
      <c r="H124" s="1" t="s">
        <v>18</v>
      </c>
      <c r="I124" s="1" t="s">
        <v>19</v>
      </c>
      <c r="J124" s="1" t="s">
        <v>558</v>
      </c>
      <c r="K124" s="1" t="s">
        <v>21</v>
      </c>
      <c r="L124" s="1" t="str">
        <f>HYPERLINK("https://files.afu.se/Downloads/Transcripts/Inception%20Radio%20(Mike%20Lucas)/2017 12 23 - Inception Radio Network - James Heonakos   Are Alien Abduction Encounters Fact or Fiction _qp4LSRHKTuI - transcript (automated).pdf","Transcript Link")</f>
        <v>Transcript Link</v>
      </c>
      <c r="M124" s="2" t="str">
        <f>HYPERLINK("https://files.afu.se/Downloads/Transcripts/Inception%20Radio%20(Mike%20Lucas)/2017 12 23 - Inception Radio Network - James Heonakos   Are Alien Abduction Encounters Fact or Fiction _qp4LSRHKTuI - transcript (automated).pdf","Transcript Link")</f>
        <v>Transcript Link</v>
      </c>
    </row>
    <row r="125" spans="1:13" ht="409.5">
      <c r="A125" s="1" t="s">
        <v>542</v>
      </c>
      <c r="B125" s="1" t="s">
        <v>13</v>
      </c>
      <c r="C125" s="4" t="s">
        <v>559</v>
      </c>
      <c r="D125" s="1" t="s">
        <v>560</v>
      </c>
      <c r="E125" s="1" t="s">
        <v>561</v>
      </c>
      <c r="F125" s="4" t="s">
        <v>16</v>
      </c>
      <c r="G125" s="1" t="s">
        <v>17</v>
      </c>
      <c r="H125" s="1" t="s">
        <v>18</v>
      </c>
      <c r="I125" s="1" t="s">
        <v>19</v>
      </c>
      <c r="J125" s="1" t="s">
        <v>562</v>
      </c>
      <c r="K125" s="1" t="s">
        <v>21</v>
      </c>
      <c r="L125" s="1" t="str">
        <f>HYPERLINK("https://files.afu.se/Downloads/Transcripts/Inception%20Radio%20(Mike%20Lucas)/2017 12 23 - Inception Radio Network - UFO Headline News   Thursday December 21st, 2017_R4u9-KWa0_s - transcript (automated).pdf","Transcript Link")</f>
        <v>Transcript Link</v>
      </c>
      <c r="M125" s="2" t="str">
        <f>HYPERLINK("https://files.afu.se/Downloads/Transcripts/Inception%20Radio%20(Mike%20Lucas)/2017 12 23 - Inception Radio Network - UFO Headline News   Thursday December 21st, 2017_R4u9-KWa0_s - transcript (automated).pdf","Transcript Link")</f>
        <v>Transcript Link</v>
      </c>
    </row>
    <row r="126" spans="1:13" ht="409.5">
      <c r="A126" s="1" t="s">
        <v>563</v>
      </c>
      <c r="B126" s="1" t="s">
        <v>13</v>
      </c>
      <c r="C126" s="4" t="s">
        <v>564</v>
      </c>
      <c r="D126" s="1" t="s">
        <v>565</v>
      </c>
      <c r="E126" s="1" t="s">
        <v>566</v>
      </c>
      <c r="F126" s="4" t="s">
        <v>16</v>
      </c>
      <c r="G126" s="1" t="s">
        <v>17</v>
      </c>
      <c r="H126" s="1" t="s">
        <v>18</v>
      </c>
      <c r="I126" s="1" t="s">
        <v>19</v>
      </c>
      <c r="J126" s="1" t="s">
        <v>567</v>
      </c>
      <c r="K126" s="1" t="s">
        <v>21</v>
      </c>
      <c r="L126" s="1" t="str">
        <f>HYPERLINK("https://files.afu.se/Downloads/Transcripts/Inception%20Radio%20(Mike%20Lucas)/2017 12 21 - Inception Radio Network - George Lugo   Life Experiences with the Other Side_MpGa5eaY0Uc - transcript (automated).pdf","Transcript Link")</f>
        <v>Transcript Link</v>
      </c>
      <c r="M126" s="2" t="str">
        <f>HYPERLINK("https://files.afu.se/Downloads/Transcripts/Inception%20Radio%20(Mike%20Lucas)/2017 12 21 - Inception Radio Network - George Lugo   Life Experiences with the Other Side_MpGa5eaY0Uc - transcript (automated).pdf","Transcript Link")</f>
        <v>Transcript Link</v>
      </c>
    </row>
    <row r="127" spans="1:13" ht="409.5">
      <c r="A127" s="1" t="s">
        <v>563</v>
      </c>
      <c r="B127" s="1" t="s">
        <v>13</v>
      </c>
      <c r="C127" s="4" t="s">
        <v>568</v>
      </c>
      <c r="D127" s="1" t="s">
        <v>569</v>
      </c>
      <c r="E127" s="1" t="s">
        <v>570</v>
      </c>
      <c r="F127" s="4" t="s">
        <v>16</v>
      </c>
      <c r="G127" s="1" t="s">
        <v>17</v>
      </c>
      <c r="H127" s="1" t="s">
        <v>18</v>
      </c>
      <c r="I127" s="1" t="s">
        <v>19</v>
      </c>
      <c r="J127" s="1" t="s">
        <v>571</v>
      </c>
      <c r="K127" s="1" t="s">
        <v>21</v>
      </c>
      <c r="L127" s="1" t="str">
        <f>HYPERLINK("https://files.afu.se/Downloads/Transcripts/Inception%20Radio%20(Mike%20Lucas)/2017 12 21 - Inception Radio Network - UFO Headline News   Wednesday December 20th, 2017_M9f9R7RGSkg - transcript (automated).pdf","Transcript Link")</f>
        <v>Transcript Link</v>
      </c>
      <c r="M127" s="2" t="str">
        <f>HYPERLINK("https://files.afu.se/Downloads/Transcripts/Inception%20Radio%20(Mike%20Lucas)/2017 12 21 - Inception Radio Network - UFO Headline News   Wednesday December 20th, 2017_M9f9R7RGSkg - transcript (automated).pdf","Transcript Link")</f>
        <v>Transcript Link</v>
      </c>
    </row>
    <row r="128" spans="1:13" ht="409.5">
      <c r="A128" s="1" t="s">
        <v>572</v>
      </c>
      <c r="B128" s="1" t="s">
        <v>13</v>
      </c>
      <c r="C128" s="4" t="s">
        <v>573</v>
      </c>
      <c r="D128" s="1" t="s">
        <v>574</v>
      </c>
      <c r="E128" s="1" t="s">
        <v>575</v>
      </c>
      <c r="F128" s="4" t="s">
        <v>16</v>
      </c>
      <c r="G128" s="1" t="s">
        <v>17</v>
      </c>
      <c r="H128" s="1" t="s">
        <v>18</v>
      </c>
      <c r="I128" s="1" t="s">
        <v>19</v>
      </c>
      <c r="J128" s="1" t="s">
        <v>576</v>
      </c>
      <c r="K128" s="1" t="s">
        <v>21</v>
      </c>
      <c r="L128" s="1" t="str">
        <f>HYPERLINK("https://files.afu.se/Downloads/Transcripts/Inception%20Radio%20(Mike%20Lucas)/2017 12 20 - Inception Radio Network - UFO Headline News   Tuesday December 19th, 2017_luYuQKoQ1_g - transcript (automated).pdf","Transcript Link")</f>
        <v>Transcript Link</v>
      </c>
      <c r="M128" s="2" t="str">
        <f>HYPERLINK("https://files.afu.se/Downloads/Transcripts/Inception%20Radio%20(Mike%20Lucas)/2017 12 20 - Inception Radio Network - UFO Headline News   Tuesday December 19th, 2017_luYuQKoQ1_g - transcript (automated).pdf","Transcript Link")</f>
        <v>Transcript Link</v>
      </c>
    </row>
    <row r="129" spans="1:13" ht="409.5">
      <c r="A129" s="1" t="s">
        <v>572</v>
      </c>
      <c r="B129" s="1" t="s">
        <v>13</v>
      </c>
      <c r="C129" s="4" t="s">
        <v>577</v>
      </c>
      <c r="D129" s="1" t="s">
        <v>578</v>
      </c>
      <c r="E129" s="1" t="s">
        <v>579</v>
      </c>
      <c r="F129" s="4" t="s">
        <v>16</v>
      </c>
      <c r="G129" s="1" t="s">
        <v>17</v>
      </c>
      <c r="H129" s="1" t="s">
        <v>18</v>
      </c>
      <c r="I129" s="1" t="s">
        <v>19</v>
      </c>
      <c r="J129" s="1" t="s">
        <v>580</v>
      </c>
      <c r="K129" s="1" t="s">
        <v>21</v>
      </c>
      <c r="L129" s="1" t="str">
        <f>HYPERLINK("https://files.afu.se/Downloads/Transcripts/Inception%20Radio%20(Mike%20Lucas)/2017 12 20 - Inception Radio Network - Paul &amp; Ben Eno   Freakish Monsters You Should Absolutely Avoid!_2gmjUM4ZnY4 - transcript (automated).pdf","Transcript Link")</f>
        <v>Transcript Link</v>
      </c>
      <c r="M129" s="2" t="str">
        <f>HYPERLINK("https://files.afu.se/Downloads/Transcripts/Inception%20Radio%20(Mike%20Lucas)/2017 12 20 - Inception Radio Network - Paul &amp; Ben Eno   Freakish Monsters You Should Absolutely Avoid!_2gmjUM4ZnY4 - transcript (automated).pdf","Transcript Link")</f>
        <v>Transcript Link</v>
      </c>
    </row>
    <row r="130" spans="1:13" ht="409.5">
      <c r="A130" s="1" t="s">
        <v>581</v>
      </c>
      <c r="B130" s="1" t="s">
        <v>13</v>
      </c>
      <c r="C130" s="4" t="s">
        <v>582</v>
      </c>
      <c r="D130" s="1" t="s">
        <v>583</v>
      </c>
      <c r="E130" s="1" t="s">
        <v>584</v>
      </c>
      <c r="F130" s="4" t="s">
        <v>16</v>
      </c>
      <c r="G130" s="1" t="s">
        <v>17</v>
      </c>
      <c r="H130" s="1" t="s">
        <v>18</v>
      </c>
      <c r="I130" s="1" t="s">
        <v>19</v>
      </c>
      <c r="J130" s="1" t="s">
        <v>585</v>
      </c>
      <c r="K130" s="1" t="s">
        <v>21</v>
      </c>
      <c r="L130" s="1" t="str">
        <f>HYPERLINK("https://files.afu.se/Downloads/Transcripts/Inception%20Radio%20(Mike%20Lucas)/2017 12 18 - Inception Radio Network - UFO Headline News   Saturday Sunday December 16th &amp; 17th, 2017_gL6M4z2OXGc - transcript (automated).pdf","Transcript Link")</f>
        <v>Transcript Link</v>
      </c>
      <c r="M130" s="2" t="str">
        <f>HYPERLINK("https://files.afu.se/Downloads/Transcripts/Inception%20Radio%20(Mike%20Lucas)/2017 12 18 - Inception Radio Network - UFO Headline News   Saturday Sunday December 16th &amp; 17th, 2017_gL6M4z2OXGc - transcript (automated).pdf","Transcript Link")</f>
        <v>Transcript Link</v>
      </c>
    </row>
    <row r="131" spans="1:13" ht="409.5">
      <c r="A131" s="1" t="s">
        <v>586</v>
      </c>
      <c r="B131" s="1" t="s">
        <v>13</v>
      </c>
      <c r="C131" s="4" t="s">
        <v>587</v>
      </c>
      <c r="D131" s="1" t="s">
        <v>588</v>
      </c>
      <c r="E131" s="1" t="s">
        <v>589</v>
      </c>
      <c r="F131" s="4" t="s">
        <v>16</v>
      </c>
      <c r="G131" s="1" t="s">
        <v>17</v>
      </c>
      <c r="H131" s="1" t="s">
        <v>18</v>
      </c>
      <c r="I131" s="1" t="s">
        <v>19</v>
      </c>
      <c r="J131" s="1" t="s">
        <v>590</v>
      </c>
      <c r="K131" s="1" t="s">
        <v>21</v>
      </c>
      <c r="L131" s="1" t="str">
        <f>HYPERLINK("https://files.afu.se/Downloads/Transcripts/Inception%20Radio%20(Mike%20Lucas)/2017 12 17 - Inception Radio Network - Silbury Hill   What's the Mystery Behind Stonehenge's Neighbor _eJlLiAHjnJE - transcript (automated).pdf","Transcript Link")</f>
        <v>Transcript Link</v>
      </c>
      <c r="M131" s="2" t="str">
        <f>HYPERLINK("https://files.afu.se/Downloads/Transcripts/Inception%20Radio%20(Mike%20Lucas)/2017 12 17 - Inception Radio Network - Silbury Hill   What's the Mystery Behind Stonehenge's Neighbor _eJlLiAHjnJE - transcript (automated).pdf","Transcript Link")</f>
        <v>Transcript Link</v>
      </c>
    </row>
    <row r="132" spans="1:13" ht="409.5">
      <c r="A132" s="1" t="s">
        <v>586</v>
      </c>
      <c r="B132" s="1" t="s">
        <v>13</v>
      </c>
      <c r="C132" s="4" t="s">
        <v>591</v>
      </c>
      <c r="D132" s="1" t="s">
        <v>592</v>
      </c>
      <c r="E132" s="1" t="s">
        <v>593</v>
      </c>
      <c r="F132" s="4" t="s">
        <v>16</v>
      </c>
      <c r="G132" s="1" t="s">
        <v>17</v>
      </c>
      <c r="H132" s="1" t="s">
        <v>18</v>
      </c>
      <c r="I132" s="1" t="s">
        <v>19</v>
      </c>
      <c r="J132" s="1" t="s">
        <v>594</v>
      </c>
      <c r="K132" s="1" t="s">
        <v>21</v>
      </c>
      <c r="L132" s="1" t="str">
        <f>HYPERLINK("https://files.afu.se/Downloads/Transcripts/Inception%20Radio%20(Mike%20Lucas)/2017 12 17 - Inception Radio Network - Kathleen Marden &amp; Stanton Friedman   The True Roswell UFO Story and New Thoughts On Our Governm_H5Jg2nLipHo - transcript (automated).pdf","Transcript Link")</f>
        <v>Transcript Link</v>
      </c>
      <c r="M132" s="2" t="str">
        <f>HYPERLINK("https://files.afu.se/Downloads/Transcripts/Inception%20Radio%20(Mike%20Lucas)/2017 12 17 - Inception Radio Network - Kathleen Marden &amp; Stanton Friedman   The True Roswell UFO Story and New Thoughts On Our Governm_H5Jg2nLipHo - transcript (automated).pdf","Transcript Link")</f>
        <v>Transcript Link</v>
      </c>
    </row>
    <row r="133" spans="1:13" ht="409.5">
      <c r="A133" s="1" t="s">
        <v>595</v>
      </c>
      <c r="B133" s="1" t="s">
        <v>13</v>
      </c>
      <c r="C133" s="4" t="s">
        <v>596</v>
      </c>
      <c r="D133" s="1" t="s">
        <v>597</v>
      </c>
      <c r="E133" s="1" t="s">
        <v>598</v>
      </c>
      <c r="F133" s="4" t="s">
        <v>16</v>
      </c>
      <c r="G133" s="1" t="s">
        <v>17</v>
      </c>
      <c r="H133" s="1" t="s">
        <v>18</v>
      </c>
      <c r="I133" s="1" t="s">
        <v>19</v>
      </c>
      <c r="J133" s="1" t="s">
        <v>599</v>
      </c>
      <c r="K133" s="1" t="s">
        <v>21</v>
      </c>
      <c r="L133" s="1" t="str">
        <f>HYPERLINK("https://files.afu.se/Downloads/Transcripts/Inception%20Radio%20(Mike%20Lucas)/2017 12 16 - Inception Radio Network - Paranormal Blender Ep. 7   Season Wrap-up of Aliens, Ghosts, &amp; Cryptids_CoQwwvX9MDw - transcript (automated).pdf","Transcript Link")</f>
        <v>Transcript Link</v>
      </c>
      <c r="M133" s="2" t="str">
        <f>HYPERLINK("https://files.afu.se/Downloads/Transcripts/Inception%20Radio%20(Mike%20Lucas)/2017 12 16 - Inception Radio Network - Paranormal Blender Ep. 7   Season Wrap-up of Aliens, Ghosts, &amp; Cryptids_CoQwwvX9MDw - transcript (automated).pdf","Transcript Link")</f>
        <v>Transcript Link</v>
      </c>
    </row>
    <row r="134" spans="1:13" ht="409.5">
      <c r="A134" s="1" t="s">
        <v>595</v>
      </c>
      <c r="B134" s="1" t="s">
        <v>13</v>
      </c>
      <c r="C134" s="4" t="s">
        <v>600</v>
      </c>
      <c r="D134" s="1" t="s">
        <v>601</v>
      </c>
      <c r="E134" s="1" t="s">
        <v>602</v>
      </c>
      <c r="F134" s="4" t="s">
        <v>16</v>
      </c>
      <c r="G134" s="1" t="s">
        <v>17</v>
      </c>
      <c r="H134" s="1" t="s">
        <v>18</v>
      </c>
      <c r="I134" s="1" t="s">
        <v>19</v>
      </c>
      <c r="J134" s="1" t="s">
        <v>603</v>
      </c>
      <c r="K134" s="1" t="s">
        <v>21</v>
      </c>
      <c r="L134" s="1" t="str">
        <f>HYPERLINK("https://files.afu.se/Downloads/Transcripts/Inception%20Radio%20(Mike%20Lucas)/2017 12 16 - Inception Radio Network - Grant Cameron &amp; Melinda Leslie   Charlie Red Star &amp; Military Black-Ops_37_kNxYyn1M - transcript (automated).pdf","Transcript Link")</f>
        <v>Transcript Link</v>
      </c>
      <c r="M134" s="2" t="str">
        <f>HYPERLINK("https://files.afu.se/Downloads/Transcripts/Inception%20Radio%20(Mike%20Lucas)/2017 12 16 - Inception Radio Network - Grant Cameron &amp; Melinda Leslie   Charlie Red Star &amp; Military Black-Ops_37_kNxYyn1M - transcript (automated).pdf","Transcript Link")</f>
        <v>Transcript Link</v>
      </c>
    </row>
    <row r="135" spans="1:13" ht="409.5">
      <c r="A135" s="1" t="s">
        <v>595</v>
      </c>
      <c r="B135" s="1" t="s">
        <v>13</v>
      </c>
      <c r="C135" s="4" t="s">
        <v>604</v>
      </c>
      <c r="D135" s="1" t="s">
        <v>605</v>
      </c>
      <c r="E135" s="1" t="s">
        <v>606</v>
      </c>
      <c r="F135" s="4" t="s">
        <v>16</v>
      </c>
      <c r="G135" s="1" t="s">
        <v>17</v>
      </c>
      <c r="H135" s="1" t="s">
        <v>18</v>
      </c>
      <c r="I135" s="1" t="s">
        <v>19</v>
      </c>
      <c r="J135" s="1" t="s">
        <v>607</v>
      </c>
      <c r="K135" s="1" t="s">
        <v>21</v>
      </c>
      <c r="L135" s="1" t="str">
        <f>HYPERLINK("https://files.afu.se/Downloads/Transcripts/Inception%20Radio%20(Mike%20Lucas)/2017 12 16 - Inception Radio Network - Dave Truman   Secrets of the Ancient Incas and Lost Civilizations_lxz83YkAuSQ - transcript (automated).pdf","Transcript Link")</f>
        <v>Transcript Link</v>
      </c>
      <c r="M135" s="2" t="str">
        <f>HYPERLINK("https://files.afu.se/Downloads/Transcripts/Inception%20Radio%20(Mike%20Lucas)/2017 12 16 - Inception Radio Network - Dave Truman   Secrets of the Ancient Incas and Lost Civilizations_lxz83YkAuSQ - transcript (automated).pdf","Transcript Link")</f>
        <v>Transcript Link</v>
      </c>
    </row>
    <row r="136" spans="1:13" ht="409.5">
      <c r="A136" s="1" t="s">
        <v>595</v>
      </c>
      <c r="B136" s="1" t="s">
        <v>13</v>
      </c>
      <c r="C136" s="4" t="s">
        <v>608</v>
      </c>
      <c r="D136" s="1" t="s">
        <v>609</v>
      </c>
      <c r="E136" s="1" t="s">
        <v>610</v>
      </c>
      <c r="F136" s="4" t="s">
        <v>16</v>
      </c>
      <c r="G136" s="1" t="s">
        <v>17</v>
      </c>
      <c r="H136" s="1" t="s">
        <v>18</v>
      </c>
      <c r="I136" s="1" t="s">
        <v>19</v>
      </c>
      <c r="J136" s="1" t="s">
        <v>611</v>
      </c>
      <c r="K136" s="1" t="s">
        <v>21</v>
      </c>
      <c r="L136" s="1" t="str">
        <f>HYPERLINK("https://files.afu.se/Downloads/Transcripts/Inception%20Radio%20(Mike%20Lucas)/2017 12 16 - Inception Radio Network - UFO Headline News   Friday December 15th, 2017_sy2TE_upVG8 - transcript (automated).pdf","Transcript Link")</f>
        <v>Transcript Link</v>
      </c>
      <c r="M136" s="2" t="str">
        <f>HYPERLINK("https://files.afu.se/Downloads/Transcripts/Inception%20Radio%20(Mike%20Lucas)/2017 12 16 - Inception Radio Network - UFO Headline News   Friday December 15th, 2017_sy2TE_upVG8 - transcript (automated).pdf","Transcript Link")</f>
        <v>Transcript Link</v>
      </c>
    </row>
    <row r="137" spans="1:13" ht="409.5">
      <c r="A137" s="1" t="s">
        <v>612</v>
      </c>
      <c r="B137" s="1" t="s">
        <v>13</v>
      </c>
      <c r="C137" s="4" t="s">
        <v>613</v>
      </c>
      <c r="D137" s="1" t="s">
        <v>614</v>
      </c>
      <c r="E137" s="1" t="s">
        <v>615</v>
      </c>
      <c r="F137" s="4" t="s">
        <v>16</v>
      </c>
      <c r="G137" s="1" t="s">
        <v>17</v>
      </c>
      <c r="H137" s="1" t="s">
        <v>18</v>
      </c>
      <c r="I137" s="1" t="s">
        <v>19</v>
      </c>
      <c r="J137" s="1" t="s">
        <v>616</v>
      </c>
      <c r="K137" s="1" t="s">
        <v>21</v>
      </c>
      <c r="L137" s="1" t="str">
        <f>HYPERLINK("https://files.afu.se/Downloads/Transcripts/Inception%20Radio%20(Mike%20Lucas)/2017 12 14 - Inception Radio Network - UFO Headline News   Wednesday December 13th, 2017_7aGSaHU6xZY - transcript (automated).pdf","Transcript Link")</f>
        <v>Transcript Link</v>
      </c>
      <c r="M137" s="2" t="str">
        <f>HYPERLINK("https://files.afu.se/Downloads/Transcripts/Inception%20Radio%20(Mike%20Lucas)/2017 12 14 - Inception Radio Network - UFO Headline News   Wednesday December 13th, 2017_7aGSaHU6xZY - transcript (automated).pdf","Transcript Link")</f>
        <v>Transcript Link</v>
      </c>
    </row>
    <row r="138" spans="1:13" ht="409.5">
      <c r="A138" s="1" t="s">
        <v>612</v>
      </c>
      <c r="B138" s="1" t="s">
        <v>13</v>
      </c>
      <c r="C138" s="4" t="s">
        <v>617</v>
      </c>
      <c r="D138" s="1" t="s">
        <v>618</v>
      </c>
      <c r="E138" s="1" t="s">
        <v>619</v>
      </c>
      <c r="F138" s="4" t="s">
        <v>16</v>
      </c>
      <c r="G138" s="1" t="s">
        <v>17</v>
      </c>
      <c r="H138" s="1" t="s">
        <v>18</v>
      </c>
      <c r="I138" s="1" t="s">
        <v>19</v>
      </c>
      <c r="J138" s="1" t="s">
        <v>620</v>
      </c>
      <c r="K138" s="1" t="s">
        <v>21</v>
      </c>
      <c r="L138" s="1" t="str">
        <f>HYPERLINK("https://files.afu.se/Downloads/Transcripts/Inception%20Radio%20(Mike%20Lucas)/2017 12 14 - Inception Radio Network - Supernatural Girlz Radio   Zohara Hieronimus_fPAvreWrUVA - transcript (automated).pdf","Transcript Link")</f>
        <v>Transcript Link</v>
      </c>
      <c r="M138" s="2" t="str">
        <f>HYPERLINK("https://files.afu.se/Downloads/Transcripts/Inception%20Radio%20(Mike%20Lucas)/2017 12 14 - Inception Radio Network - Supernatural Girlz Radio   Zohara Hieronimus_fPAvreWrUVA - transcript (automated).pdf","Transcript Link")</f>
        <v>Transcript Link</v>
      </c>
    </row>
    <row r="139" spans="1:13" ht="409.5">
      <c r="A139" s="1" t="s">
        <v>621</v>
      </c>
      <c r="B139" s="1" t="s">
        <v>13</v>
      </c>
      <c r="C139" s="4" t="s">
        <v>622</v>
      </c>
      <c r="D139" s="1" t="s">
        <v>623</v>
      </c>
      <c r="E139" s="1" t="s">
        <v>624</v>
      </c>
      <c r="F139" s="4" t="s">
        <v>16</v>
      </c>
      <c r="G139" s="1" t="s">
        <v>17</v>
      </c>
      <c r="H139" s="1" t="s">
        <v>18</v>
      </c>
      <c r="I139" s="1" t="s">
        <v>19</v>
      </c>
      <c r="J139" s="1" t="s">
        <v>625</v>
      </c>
      <c r="K139" s="1" t="s">
        <v>21</v>
      </c>
      <c r="L139" s="1" t="str">
        <f>HYPERLINK("https://files.afu.se/Downloads/Transcripts/Inception%20Radio%20(Mike%20Lucas)/2017 12 13 - Inception Radio Network - John DeSouza   Clear-Hearers Reveal the New Voice of the Paranormal_ng_NIltD7Uo - transcript (automated).pdf","Transcript Link")</f>
        <v>Transcript Link</v>
      </c>
      <c r="M139" s="2" t="str">
        <f>HYPERLINK("https://files.afu.se/Downloads/Transcripts/Inception%20Radio%20(Mike%20Lucas)/2017 12 13 - Inception Radio Network - John DeSouza   Clear-Hearers Reveal the New Voice of the Paranormal_ng_NIltD7Uo - transcript (automated).pdf","Transcript Link")</f>
        <v>Transcript Link</v>
      </c>
    </row>
    <row r="140" spans="1:13" ht="409.5">
      <c r="A140" s="1" t="s">
        <v>621</v>
      </c>
      <c r="B140" s="1" t="s">
        <v>13</v>
      </c>
      <c r="C140" s="4" t="s">
        <v>626</v>
      </c>
      <c r="D140" s="1" t="s">
        <v>627</v>
      </c>
      <c r="E140" s="1" t="s">
        <v>628</v>
      </c>
      <c r="F140" s="4" t="s">
        <v>16</v>
      </c>
      <c r="G140" s="1" t="s">
        <v>17</v>
      </c>
      <c r="H140" s="1" t="s">
        <v>18</v>
      </c>
      <c r="I140" s="1" t="s">
        <v>19</v>
      </c>
      <c r="J140" s="1" t="s">
        <v>629</v>
      </c>
      <c r="K140" s="1" t="s">
        <v>21</v>
      </c>
      <c r="L140" s="1" t="str">
        <f>HYPERLINK("https://files.afu.se/Downloads/Transcripts/Inception%20Radio%20(Mike%20Lucas)/2017 12 13 - Inception Radio Network - UFO Headline News   Tuesday December 12th, 2017_Xo3wFK9Ag8Q - transcript (automated).pdf","Transcript Link")</f>
        <v>Transcript Link</v>
      </c>
      <c r="M140" s="2" t="str">
        <f>HYPERLINK("https://files.afu.se/Downloads/Transcripts/Inception%20Radio%20(Mike%20Lucas)/2017 12 13 - Inception Radio Network - UFO Headline News   Tuesday December 12th, 2017_Xo3wFK9Ag8Q - transcript (automated).pdf","Transcript Link")</f>
        <v>Transcript Link</v>
      </c>
    </row>
    <row r="141" spans="1:13" ht="409.5">
      <c r="A141" s="1" t="s">
        <v>630</v>
      </c>
      <c r="B141" s="1" t="s">
        <v>13</v>
      </c>
      <c r="C141" s="4" t="s">
        <v>631</v>
      </c>
      <c r="D141" s="1" t="s">
        <v>632</v>
      </c>
      <c r="E141" s="1" t="s">
        <v>633</v>
      </c>
      <c r="F141" s="4" t="s">
        <v>16</v>
      </c>
      <c r="G141" s="1" t="s">
        <v>17</v>
      </c>
      <c r="H141" s="1" t="s">
        <v>18</v>
      </c>
      <c r="I141" s="1" t="s">
        <v>19</v>
      </c>
      <c r="J141" s="1" t="s">
        <v>634</v>
      </c>
      <c r="K141" s="1" t="s">
        <v>21</v>
      </c>
      <c r="L141" s="1" t="str">
        <f>HYPERLINK("https://files.afu.se/Downloads/Transcripts/Inception%20Radio%20(Mike%20Lucas)/2017 12 12 - Inception Radio Network - UFO Headline News   Monday December 11th, 2017_ntrOw8QL3P8 - transcript (automated).pdf","Transcript Link")</f>
        <v>Transcript Link</v>
      </c>
      <c r="M141" s="2" t="str">
        <f>HYPERLINK("https://files.afu.se/Downloads/Transcripts/Inception%20Radio%20(Mike%20Lucas)/2017 12 12 - Inception Radio Network - UFO Headline News   Monday December 11th, 2017_ntrOw8QL3P8 - transcript (automated).pdf","Transcript Link")</f>
        <v>Transcript Link</v>
      </c>
    </row>
    <row r="142" spans="1:13" ht="409.5">
      <c r="A142" s="1" t="s">
        <v>635</v>
      </c>
      <c r="B142" s="1" t="s">
        <v>13</v>
      </c>
      <c r="C142" s="4" t="s">
        <v>636</v>
      </c>
      <c r="D142" s="1" t="s">
        <v>637</v>
      </c>
      <c r="E142" s="1" t="s">
        <v>638</v>
      </c>
      <c r="F142" s="4" t="s">
        <v>16</v>
      </c>
      <c r="G142" s="1" t="s">
        <v>17</v>
      </c>
      <c r="H142" s="1" t="s">
        <v>18</v>
      </c>
      <c r="I142" s="1" t="s">
        <v>19</v>
      </c>
      <c r="J142" s="1" t="s">
        <v>639</v>
      </c>
      <c r="K142" s="1" t="s">
        <v>21</v>
      </c>
      <c r="L142" s="1" t="str">
        <f>HYPERLINK("https://files.afu.se/Downloads/Transcripts/Inception%20Radio%20(Mike%20Lucas)/2017 12 11 - Inception Radio Network - Jualt Christos   Renowned Shaman Strips Down the Metaphysical World_QH2FMD1foOU - transcript (automated).pdf","Transcript Link")</f>
        <v>Transcript Link</v>
      </c>
      <c r="M142" s="2" t="str">
        <f>HYPERLINK("https://files.afu.se/Downloads/Transcripts/Inception%20Radio%20(Mike%20Lucas)/2017 12 11 - Inception Radio Network - Jualt Christos   Renowned Shaman Strips Down the Metaphysical World_QH2FMD1foOU - transcript (automated).pdf","Transcript Link")</f>
        <v>Transcript Link</v>
      </c>
    </row>
    <row r="143" spans="1:13" ht="409.5">
      <c r="A143" s="1" t="s">
        <v>635</v>
      </c>
      <c r="B143" s="1" t="s">
        <v>13</v>
      </c>
      <c r="C143" s="4" t="s">
        <v>640</v>
      </c>
      <c r="D143" s="1" t="s">
        <v>641</v>
      </c>
      <c r="E143" s="1" t="s">
        <v>642</v>
      </c>
      <c r="F143" s="4" t="s">
        <v>16</v>
      </c>
      <c r="G143" s="1" t="s">
        <v>17</v>
      </c>
      <c r="H143" s="1" t="s">
        <v>18</v>
      </c>
      <c r="I143" s="1" t="s">
        <v>19</v>
      </c>
      <c r="J143" s="1" t="s">
        <v>643</v>
      </c>
      <c r="K143" s="1" t="s">
        <v>21</v>
      </c>
      <c r="L143" s="1" t="str">
        <f>HYPERLINK("https://files.afu.se/Downloads/Transcripts/Inception%20Radio%20(Mike%20Lucas)/2017 12 11 - Inception Radio Network - UFO Headline News   SaturdaySunday December 9th &amp; 10th 2017_dhqNDGIVLrQ - transcript (automated).pdf","Transcript Link")</f>
        <v>Transcript Link</v>
      </c>
      <c r="M143" s="2" t="str">
        <f>HYPERLINK("https://files.afu.se/Downloads/Transcripts/Inception%20Radio%20(Mike%20Lucas)/2017 12 11 - Inception Radio Network - UFO Headline News   SaturdaySunday December 9th &amp; 10th 2017_dhqNDGIVLrQ - transcript (automated).pdf","Transcript Link")</f>
        <v>Transcript Link</v>
      </c>
    </row>
    <row r="144" spans="1:13" ht="409.5">
      <c r="A144" s="1" t="s">
        <v>635</v>
      </c>
      <c r="B144" s="1" t="s">
        <v>13</v>
      </c>
      <c r="C144" s="4" t="s">
        <v>644</v>
      </c>
      <c r="D144" s="1" t="s">
        <v>645</v>
      </c>
      <c r="E144" s="1" t="s">
        <v>646</v>
      </c>
      <c r="F144" s="4" t="s">
        <v>16</v>
      </c>
      <c r="G144" s="1" t="s">
        <v>17</v>
      </c>
      <c r="H144" s="1" t="s">
        <v>18</v>
      </c>
      <c r="I144" s="1" t="s">
        <v>19</v>
      </c>
      <c r="J144" s="1" t="s">
        <v>647</v>
      </c>
      <c r="K144" s="1" t="s">
        <v>21</v>
      </c>
      <c r="L144" s="1" t="str">
        <f>HYPERLINK("https://files.afu.se/Downloads/Transcripts/Inception%20Radio%20(Mike%20Lucas)/2017 12 11 - Inception Radio Network - Kenneth &amp; Farah Deel   Religious Demonologists Takes on Evil Hauntings_h_PJtjcrziM - transcript (automated).pdf","Transcript Link")</f>
        <v>Transcript Link</v>
      </c>
      <c r="M144" s="2" t="str">
        <f>HYPERLINK("https://files.afu.se/Downloads/Transcripts/Inception%20Radio%20(Mike%20Lucas)/2017 12 11 - Inception Radio Network - Kenneth &amp; Farah Deel   Religious Demonologists Takes on Evil Hauntings_h_PJtjcrziM - transcript (automated).pdf","Transcript Link")</f>
        <v>Transcript Link</v>
      </c>
    </row>
    <row r="145" spans="1:13" ht="405">
      <c r="A145" s="1" t="s">
        <v>635</v>
      </c>
      <c r="B145" s="1" t="s">
        <v>13</v>
      </c>
      <c r="C145" s="4" t="s">
        <v>648</v>
      </c>
      <c r="D145" s="1" t="s">
        <v>649</v>
      </c>
      <c r="E145" s="1" t="s">
        <v>650</v>
      </c>
      <c r="F145" s="4" t="s">
        <v>16</v>
      </c>
      <c r="G145" s="1" t="s">
        <v>17</v>
      </c>
      <c r="H145" s="1" t="s">
        <v>18</v>
      </c>
      <c r="I145" s="1" t="s">
        <v>19</v>
      </c>
      <c r="J145" s="1" t="s">
        <v>651</v>
      </c>
      <c r="K145" s="1" t="s">
        <v>21</v>
      </c>
      <c r="L145" s="1" t="str">
        <f>HYPERLINK("https://files.afu.se/Downloads/Transcripts/Inception%20Radio%20(Mike%20Lucas)/2017 12 11 - Inception Radio Network - The Trillion Dollar Mistake   U.S. Military Builds an Airplane that Can't Fly_Cz1L71li6g0 - transcript (automated).pdf","Transcript Link")</f>
        <v>Transcript Link</v>
      </c>
      <c r="M145" s="2" t="str">
        <f>HYPERLINK("https://files.afu.se/Downloads/Transcripts/Inception%20Radio%20(Mike%20Lucas)/2017 12 11 - Inception Radio Network - The Trillion Dollar Mistake   U.S. Military Builds an Airplane that Can't Fly_Cz1L71li6g0 - transcript (automated).pdf","Transcript Link")</f>
        <v>Transcript Link</v>
      </c>
    </row>
    <row r="146" spans="1:13" ht="409.5">
      <c r="A146" s="1" t="s">
        <v>635</v>
      </c>
      <c r="B146" s="1" t="s">
        <v>13</v>
      </c>
      <c r="C146" s="4" t="s">
        <v>652</v>
      </c>
      <c r="D146" s="1" t="s">
        <v>653</v>
      </c>
      <c r="E146" s="1" t="s">
        <v>654</v>
      </c>
      <c r="F146" s="4" t="s">
        <v>16</v>
      </c>
      <c r="G146" s="1" t="s">
        <v>17</v>
      </c>
      <c r="H146" s="1" t="s">
        <v>18</v>
      </c>
      <c r="I146" s="1" t="s">
        <v>19</v>
      </c>
      <c r="J146" s="1" t="s">
        <v>655</v>
      </c>
      <c r="K146" s="1" t="s">
        <v>21</v>
      </c>
      <c r="L146" s="1" t="str">
        <f>HYPERLINK("https://files.afu.se/Downloads/Transcripts/Inception%20Radio%20(Mike%20Lucas)/2017 12 11 - Inception Radio Network - Kevin Randle   The Lonnie Zamora UFO Landing Has More To Say!_DOt0E6mp0CI - transcript (automated).pdf","Transcript Link")</f>
        <v>Transcript Link</v>
      </c>
      <c r="M146" s="2" t="str">
        <f>HYPERLINK("https://files.afu.se/Downloads/Transcripts/Inception%20Radio%20(Mike%20Lucas)/2017 12 11 - Inception Radio Network - Kevin Randle   The Lonnie Zamora UFO Landing Has More To Say!_DOt0E6mp0CI - transcript (automated).pdf","Transcript Link")</f>
        <v>Transcript Link</v>
      </c>
    </row>
    <row r="147" spans="1:13" ht="409.5">
      <c r="A147" s="1" t="s">
        <v>656</v>
      </c>
      <c r="B147" s="1" t="s">
        <v>13</v>
      </c>
      <c r="C147" s="4" t="s">
        <v>657</v>
      </c>
      <c r="D147" s="1" t="s">
        <v>658</v>
      </c>
      <c r="E147" s="1" t="s">
        <v>659</v>
      </c>
      <c r="F147" s="4" t="s">
        <v>16</v>
      </c>
      <c r="G147" s="1" t="s">
        <v>17</v>
      </c>
      <c r="H147" s="1" t="s">
        <v>18</v>
      </c>
      <c r="I147" s="1" t="s">
        <v>19</v>
      </c>
      <c r="J147" s="1" t="s">
        <v>660</v>
      </c>
      <c r="K147" s="1" t="s">
        <v>21</v>
      </c>
      <c r="L147" s="1" t="str">
        <f>HYPERLINK("https://files.afu.se/Downloads/Transcripts/Inception%20Radio%20(Mike%20Lucas)/2017 12 09 - Inception Radio Network - UFO Headline News   Friday December 8th, 2017_N2_kl8jS6Zk - transcript (automated).pdf","Transcript Link")</f>
        <v>Transcript Link</v>
      </c>
      <c r="M147" s="2" t="str">
        <f>HYPERLINK("https://files.afu.se/Downloads/Transcripts/Inception%20Radio%20(Mike%20Lucas)/2017 12 09 - Inception Radio Network - UFO Headline News   Friday December 8th, 2017_N2_kl8jS6Zk - transcript (automated).pdf","Transcript Link")</f>
        <v>Transcript Link</v>
      </c>
    </row>
    <row r="148" spans="1:13" ht="409.5">
      <c r="A148" s="1" t="s">
        <v>661</v>
      </c>
      <c r="B148" s="1" t="s">
        <v>13</v>
      </c>
      <c r="C148" s="4" t="s">
        <v>662</v>
      </c>
      <c r="D148" s="1" t="s">
        <v>663</v>
      </c>
      <c r="E148" s="1" t="s">
        <v>664</v>
      </c>
      <c r="F148" s="4" t="s">
        <v>16</v>
      </c>
      <c r="G148" s="1" t="s">
        <v>17</v>
      </c>
      <c r="H148" s="1" t="s">
        <v>18</v>
      </c>
      <c r="I148" s="1" t="s">
        <v>19</v>
      </c>
      <c r="J148" s="1" t="s">
        <v>665</v>
      </c>
      <c r="K148" s="1" t="s">
        <v>21</v>
      </c>
      <c r="L148" s="1" t="str">
        <f>HYPERLINK("https://files.afu.se/Downloads/Transcripts/Inception%20Radio%20(Mike%20Lucas)/2017 12 08 - Inception Radio Network - Anastasia Netri   The Key To Finding Calm In Turbulent Times_fp1nIyNmXUc - transcript (automated).pdf","Transcript Link")</f>
        <v>Transcript Link</v>
      </c>
      <c r="M148" s="2" t="str">
        <f>HYPERLINK("https://files.afu.se/Downloads/Transcripts/Inception%20Radio%20(Mike%20Lucas)/2017 12 08 - Inception Radio Network - Anastasia Netri   The Key To Finding Calm In Turbulent Times_fp1nIyNmXUc - transcript (automated).pdf","Transcript Link")</f>
        <v>Transcript Link</v>
      </c>
    </row>
    <row r="149" spans="1:13" ht="409.5">
      <c r="A149" s="1" t="s">
        <v>661</v>
      </c>
      <c r="B149" s="1" t="s">
        <v>13</v>
      </c>
      <c r="C149" s="4" t="s">
        <v>666</v>
      </c>
      <c r="D149" s="1" t="s">
        <v>667</v>
      </c>
      <c r="E149" s="1" t="s">
        <v>668</v>
      </c>
      <c r="F149" s="4" t="s">
        <v>16</v>
      </c>
      <c r="G149" s="1" t="s">
        <v>17</v>
      </c>
      <c r="H149" s="1" t="s">
        <v>18</v>
      </c>
      <c r="I149" s="1" t="s">
        <v>19</v>
      </c>
      <c r="J149" s="1" t="s">
        <v>669</v>
      </c>
      <c r="K149" s="1" t="s">
        <v>21</v>
      </c>
      <c r="L149" s="1" t="str">
        <f>HYPERLINK("https://files.afu.se/Downloads/Transcripts/Inception%20Radio%20(Mike%20Lucas)/2017 12 08 - Inception Radio Network - UFO Headline News   Thursday December 7th, 2017_xfSLqQ-INO0 - transcript (automated).pdf","Transcript Link")</f>
        <v>Transcript Link</v>
      </c>
      <c r="M149" s="2" t="str">
        <f>HYPERLINK("https://files.afu.se/Downloads/Transcripts/Inception%20Radio%20(Mike%20Lucas)/2017 12 08 - Inception Radio Network - UFO Headline News   Thursday December 7th, 2017_xfSLqQ-INO0 - transcript (automated).pdf","Transcript Link")</f>
        <v>Transcript Link</v>
      </c>
    </row>
    <row r="150" spans="1:13" ht="409.5">
      <c r="A150" s="1" t="s">
        <v>661</v>
      </c>
      <c r="B150" s="1" t="s">
        <v>13</v>
      </c>
      <c r="C150" s="4" t="s">
        <v>670</v>
      </c>
      <c r="D150" s="1" t="s">
        <v>671</v>
      </c>
      <c r="E150" s="1" t="s">
        <v>672</v>
      </c>
      <c r="F150" s="4" t="s">
        <v>16</v>
      </c>
      <c r="G150" s="1" t="s">
        <v>17</v>
      </c>
      <c r="H150" s="1" t="s">
        <v>18</v>
      </c>
      <c r="I150" s="1" t="s">
        <v>19</v>
      </c>
      <c r="J150" s="1" t="s">
        <v>673</v>
      </c>
      <c r="K150" s="1" t="s">
        <v>21</v>
      </c>
      <c r="L150" s="1" t="str">
        <f>HYPERLINK("https://files.afu.se/Downloads/Transcripts/Inception%20Radio%20(Mike%20Lucas)/2017 12 08 - Inception Radio Network - UFO Headline News   Wednesday December 6th, 2017_Ji8eywpd8UQ - transcript (automated).pdf","Transcript Link")</f>
        <v>Transcript Link</v>
      </c>
      <c r="M150" s="2" t="str">
        <f>HYPERLINK("https://files.afu.se/Downloads/Transcripts/Inception%20Radio%20(Mike%20Lucas)/2017 12 08 - Inception Radio Network - UFO Headline News   Wednesday December 6th, 2017_Ji8eywpd8UQ - transcript (automated).pdf","Transcript Link")</f>
        <v>Transcript Link</v>
      </c>
    </row>
    <row r="151" spans="1:13" ht="409.5">
      <c r="A151" s="1" t="s">
        <v>674</v>
      </c>
      <c r="B151" s="1" t="s">
        <v>13</v>
      </c>
      <c r="C151" s="4" t="s">
        <v>675</v>
      </c>
      <c r="D151" s="1" t="s">
        <v>676</v>
      </c>
      <c r="E151" s="1" t="s">
        <v>677</v>
      </c>
      <c r="F151" s="4" t="s">
        <v>16</v>
      </c>
      <c r="G151" s="1" t="s">
        <v>17</v>
      </c>
      <c r="H151" s="1" t="s">
        <v>18</v>
      </c>
      <c r="I151" s="1" t="s">
        <v>19</v>
      </c>
      <c r="J151" s="1" t="s">
        <v>678</v>
      </c>
      <c r="K151" s="1" t="s">
        <v>21</v>
      </c>
      <c r="L151" s="1" t="str">
        <f>HYPERLINK("https://files.afu.se/Downloads/Transcripts/Inception%20Radio%20(Mike%20Lucas)/2017 12 07 - Inception Radio Network - Brandon Massullo   The Ghost Stories  What Causes Ghostly Experiences _OuAmbSrcLVI - transcript (automated).pdf","Transcript Link")</f>
        <v>Transcript Link</v>
      </c>
      <c r="M151" s="2" t="str">
        <f>HYPERLINK("https://files.afu.se/Downloads/Transcripts/Inception%20Radio%20(Mike%20Lucas)/2017 12 07 - Inception Radio Network - Brandon Massullo   The Ghost Stories  What Causes Ghostly Experiences _OuAmbSrcLVI - transcript (automated).pdf","Transcript Link")</f>
        <v>Transcript Link</v>
      </c>
    </row>
    <row r="152" spans="1:13" ht="409.5">
      <c r="A152" s="1" t="s">
        <v>674</v>
      </c>
      <c r="B152" s="1" t="s">
        <v>13</v>
      </c>
      <c r="C152" s="4" t="s">
        <v>679</v>
      </c>
      <c r="D152" s="1" t="s">
        <v>680</v>
      </c>
      <c r="E152" s="1" t="s">
        <v>681</v>
      </c>
      <c r="F152" s="4" t="s">
        <v>16</v>
      </c>
      <c r="G152" s="1" t="s">
        <v>17</v>
      </c>
      <c r="H152" s="1" t="s">
        <v>18</v>
      </c>
      <c r="I152" s="1" t="s">
        <v>19</v>
      </c>
      <c r="J152" s="1" t="s">
        <v>682</v>
      </c>
      <c r="K152" s="1" t="s">
        <v>21</v>
      </c>
      <c r="L152" s="1" t="str">
        <f>HYPERLINK("https://files.afu.se/Downloads/Transcripts/Inception%20Radio%20(Mike%20Lucas)/2017 12 07 - Inception Radio Network - UFO Headline News   Tuesday December 5th, 2017_hMcmZSfu8Dw - transcript (automated).pdf","Transcript Link")</f>
        <v>Transcript Link</v>
      </c>
      <c r="M152" s="2" t="str">
        <f>HYPERLINK("https://files.afu.se/Downloads/Transcripts/Inception%20Radio%20(Mike%20Lucas)/2017 12 07 - Inception Radio Network - UFO Headline News   Tuesday December 5th, 2017_hMcmZSfu8Dw - transcript (automated).pdf","Transcript Link")</f>
        <v>Transcript Link</v>
      </c>
    </row>
    <row r="153" spans="1:13" ht="409.5">
      <c r="A153" s="1" t="s">
        <v>683</v>
      </c>
      <c r="B153" s="1" t="s">
        <v>13</v>
      </c>
      <c r="C153" s="4" t="s">
        <v>684</v>
      </c>
      <c r="D153" s="1" t="s">
        <v>685</v>
      </c>
      <c r="E153" s="1" t="s">
        <v>686</v>
      </c>
      <c r="F153" s="4" t="s">
        <v>16</v>
      </c>
      <c r="G153" s="1" t="s">
        <v>17</v>
      </c>
      <c r="H153" s="1" t="s">
        <v>18</v>
      </c>
      <c r="I153" s="1" t="s">
        <v>19</v>
      </c>
      <c r="J153" s="1" t="s">
        <v>687</v>
      </c>
      <c r="K153" s="1" t="s">
        <v>21</v>
      </c>
      <c r="L153" s="1" t="str">
        <f>HYPERLINK("https://files.afu.se/Downloads/Transcripts/Inception%20Radio%20(Mike%20Lucas)/2017 12 06 - Inception Radio Network - UFO Headline News   Monday December 4th, 2017_NXRWbk46Gf4 - transcript (automated).pdf","Transcript Link")</f>
        <v>Transcript Link</v>
      </c>
      <c r="M153" s="2" t="str">
        <f>HYPERLINK("https://files.afu.se/Downloads/Transcripts/Inception%20Radio%20(Mike%20Lucas)/2017 12 06 - Inception Radio Network - UFO Headline News   Monday December 4th, 2017_NXRWbk46Gf4 - transcript (automated).pdf","Transcript Link")</f>
        <v>Transcript Link</v>
      </c>
    </row>
    <row r="154" spans="1:13" ht="409.5">
      <c r="A154" s="1" t="s">
        <v>688</v>
      </c>
      <c r="B154" s="1" t="s">
        <v>13</v>
      </c>
      <c r="C154" s="4" t="s">
        <v>689</v>
      </c>
      <c r="D154" s="1" t="s">
        <v>690</v>
      </c>
      <c r="E154" s="1" t="s">
        <v>691</v>
      </c>
      <c r="F154" s="4" t="s">
        <v>16</v>
      </c>
      <c r="G154" s="1" t="s">
        <v>17</v>
      </c>
      <c r="H154" s="1" t="s">
        <v>18</v>
      </c>
      <c r="I154" s="1" t="s">
        <v>19</v>
      </c>
      <c r="J154" s="1" t="s">
        <v>692</v>
      </c>
      <c r="K154" s="1" t="s">
        <v>21</v>
      </c>
      <c r="L154" s="1" t="str">
        <f>HYPERLINK("https://files.afu.se/Downloads/Transcripts/Inception%20Radio%20(Mike%20Lucas)/2017 12 04 - Inception Radio Network - UFO Headline News   Saturday Sunday December 2nd &amp; 3rd 2017_cFRiT-r5ybM - transcript (automated).pdf","Transcript Link")</f>
        <v>Transcript Link</v>
      </c>
      <c r="M154" s="2" t="str">
        <f>HYPERLINK("https://files.afu.se/Downloads/Transcripts/Inception%20Radio%20(Mike%20Lucas)/2017 12 04 - Inception Radio Network - UFO Headline News   Saturday Sunday December 2nd &amp; 3rd 2017_cFRiT-r5ybM - transcript (automated).pdf","Transcript Link")</f>
        <v>Transcript Link</v>
      </c>
    </row>
    <row r="155" spans="1:13" ht="409.5">
      <c r="A155" s="1" t="s">
        <v>693</v>
      </c>
      <c r="B155" s="1" t="s">
        <v>13</v>
      </c>
      <c r="C155" s="4" t="s">
        <v>694</v>
      </c>
      <c r="D155" s="1" t="s">
        <v>695</v>
      </c>
      <c r="E155" s="1" t="s">
        <v>696</v>
      </c>
      <c r="F155" s="4" t="s">
        <v>16</v>
      </c>
      <c r="G155" s="1" t="s">
        <v>17</v>
      </c>
      <c r="H155" s="1" t="s">
        <v>18</v>
      </c>
      <c r="I155" s="1" t="s">
        <v>19</v>
      </c>
      <c r="J155" s="1" t="s">
        <v>697</v>
      </c>
      <c r="K155" s="1" t="s">
        <v>21</v>
      </c>
      <c r="L155" s="1" t="str">
        <f>HYPERLINK("https://files.afu.se/Downloads/Transcripts/Inception%20Radio%20(Mike%20Lucas)/2017 12 03 - Inception Radio Network - Jeff Mudgett   The Many Sins &amp; Bloodstains of America's First Serial Killer_F-QnMd05Wq8 - transcript (automated).pdf","Transcript Link")</f>
        <v>Transcript Link</v>
      </c>
      <c r="M155" s="2" t="str">
        <f>HYPERLINK("https://files.afu.se/Downloads/Transcripts/Inception%20Radio%20(Mike%20Lucas)/2017 12 03 - Inception Radio Network - Jeff Mudgett   The Many Sins &amp; Bloodstains of America's First Serial Killer_F-QnMd05Wq8 - transcript (automated).pdf","Transcript Link")</f>
        <v>Transcript Link</v>
      </c>
    </row>
    <row r="156" spans="1:13" ht="409.5">
      <c r="A156" s="1" t="s">
        <v>693</v>
      </c>
      <c r="B156" s="1" t="s">
        <v>13</v>
      </c>
      <c r="C156" s="4" t="s">
        <v>698</v>
      </c>
      <c r="D156" s="1" t="s">
        <v>699</v>
      </c>
      <c r="E156" s="1" t="s">
        <v>700</v>
      </c>
      <c r="F156" s="4" t="s">
        <v>16</v>
      </c>
      <c r="G156" s="1" t="s">
        <v>17</v>
      </c>
      <c r="H156" s="1" t="s">
        <v>18</v>
      </c>
      <c r="I156" s="1" t="s">
        <v>19</v>
      </c>
      <c r="J156" s="1" t="s">
        <v>701</v>
      </c>
      <c r="K156" s="1" t="s">
        <v>21</v>
      </c>
      <c r="L156" s="1" t="str">
        <f>HYPERLINK("https://files.afu.se/Downloads/Transcripts/Inception%20Radio%20(Mike%20Lucas)/2017 12 03 - Inception Radio Network - Russell Brinegar   We Are Living in a Complex Artificial Intelligence Matrix_vpK4eCBMrUQ - transcript (automated).pdf","Transcript Link")</f>
        <v>Transcript Link</v>
      </c>
      <c r="M156" s="2" t="str">
        <f>HYPERLINK("https://files.afu.se/Downloads/Transcripts/Inception%20Radio%20(Mike%20Lucas)/2017 12 03 - Inception Radio Network - Russell Brinegar   We Are Living in a Complex Artificial Intelligence Matrix_vpK4eCBMrUQ - transcript (automated).pdf","Transcript Link")</f>
        <v>Transcript Link</v>
      </c>
    </row>
    <row r="157" spans="1:13" ht="409.5">
      <c r="A157" s="1" t="s">
        <v>693</v>
      </c>
      <c r="B157" s="1" t="s">
        <v>13</v>
      </c>
      <c r="C157" s="4" t="s">
        <v>702</v>
      </c>
      <c r="D157" s="1" t="s">
        <v>703</v>
      </c>
      <c r="E157" s="1" t="s">
        <v>704</v>
      </c>
      <c r="F157" s="4" t="s">
        <v>16</v>
      </c>
      <c r="G157" s="1" t="s">
        <v>17</v>
      </c>
      <c r="H157" s="1" t="s">
        <v>18</v>
      </c>
      <c r="I157" s="1" t="s">
        <v>19</v>
      </c>
      <c r="J157" s="1" t="s">
        <v>705</v>
      </c>
      <c r="K157" s="1" t="s">
        <v>21</v>
      </c>
      <c r="L157" s="1" t="str">
        <f>HYPERLINK("https://files.afu.se/Downloads/Transcripts/Inception%20Radio%20(Mike%20Lucas)/2017 12 03 - Inception Radio Network - Michel Chevalier   Angels Vs Demons  The Art of Spiritual Warfare_MweIBL0s8Rw - transcript (automated).pdf","Transcript Link")</f>
        <v>Transcript Link</v>
      </c>
      <c r="M157" s="2" t="str">
        <f>HYPERLINK("https://files.afu.se/Downloads/Transcripts/Inception%20Radio%20(Mike%20Lucas)/2017 12 03 - Inception Radio Network - Michel Chevalier   Angels Vs Demons  The Art of Spiritual Warfare_MweIBL0s8Rw - transcript (automated).pdf","Transcript Link")</f>
        <v>Transcript Link</v>
      </c>
    </row>
    <row r="158" spans="1:13" ht="409.5">
      <c r="A158" s="1" t="s">
        <v>693</v>
      </c>
      <c r="B158" s="1" t="s">
        <v>13</v>
      </c>
      <c r="C158" s="4" t="s">
        <v>706</v>
      </c>
      <c r="D158" s="1" t="s">
        <v>707</v>
      </c>
      <c r="E158" s="1" t="s">
        <v>708</v>
      </c>
      <c r="F158" s="4" t="s">
        <v>16</v>
      </c>
      <c r="G158" s="1" t="s">
        <v>17</v>
      </c>
      <c r="H158" s="1" t="s">
        <v>18</v>
      </c>
      <c r="I158" s="1" t="s">
        <v>19</v>
      </c>
      <c r="J158" s="1" t="s">
        <v>709</v>
      </c>
      <c r="K158" s="1" t="s">
        <v>21</v>
      </c>
      <c r="L158" s="1" t="str">
        <f>HYPERLINK("https://files.afu.se/Downloads/Transcripts/Inception%20Radio%20(Mike%20Lucas)/2017 12 03 - Inception Radio Network - UFO Headline News   Friday, December 1st, 2017_Z5Kg6bGeKgw - transcript (automated).pdf","Transcript Link")</f>
        <v>Transcript Link</v>
      </c>
      <c r="M158" s="2" t="str">
        <f>HYPERLINK("https://files.afu.se/Downloads/Transcripts/Inception%20Radio%20(Mike%20Lucas)/2017 12 03 - Inception Radio Network - UFO Headline News   Friday, December 1st, 2017_Z5Kg6bGeKgw - transcript (automated).pdf","Transcript Link")</f>
        <v>Transcript Link</v>
      </c>
    </row>
    <row r="159" spans="1:13" ht="409.5">
      <c r="A159" s="1" t="s">
        <v>693</v>
      </c>
      <c r="B159" s="1" t="s">
        <v>13</v>
      </c>
      <c r="C159" s="4" t="s">
        <v>710</v>
      </c>
      <c r="D159" s="1" t="s">
        <v>711</v>
      </c>
      <c r="E159" s="1" t="s">
        <v>712</v>
      </c>
      <c r="F159" s="4" t="s">
        <v>16</v>
      </c>
      <c r="G159" s="1" t="s">
        <v>17</v>
      </c>
      <c r="H159" s="1" t="s">
        <v>18</v>
      </c>
      <c r="I159" s="1" t="s">
        <v>19</v>
      </c>
      <c r="J159" s="1" t="s">
        <v>713</v>
      </c>
      <c r="K159" s="1" t="s">
        <v>21</v>
      </c>
      <c r="L159" s="1" t="str">
        <f>HYPERLINK("https://files.afu.se/Downloads/Transcripts/Inception%20Radio%20(Mike%20Lucas)/2017 12 03 - Inception Radio Network - Alien Autopsy Video   Production Hollywood Insider Blows the Whistle_JNgGuECNLyw - transcript (automated).pdf","Transcript Link")</f>
        <v>Transcript Link</v>
      </c>
      <c r="M159" s="2" t="str">
        <f>HYPERLINK("https://files.afu.se/Downloads/Transcripts/Inception%20Radio%20(Mike%20Lucas)/2017 12 03 - Inception Radio Network - Alien Autopsy Video   Production Hollywood Insider Blows the Whistle_JNgGuECNLyw - transcript (automated).pdf","Transcript Link")</f>
        <v>Transcript Link</v>
      </c>
    </row>
    <row r="160" spans="1:13" ht="409.5">
      <c r="A160" s="1" t="s">
        <v>714</v>
      </c>
      <c r="B160" s="1" t="s">
        <v>13</v>
      </c>
      <c r="C160" s="4" t="s">
        <v>715</v>
      </c>
      <c r="D160" s="1" t="s">
        <v>716</v>
      </c>
      <c r="E160" s="1" t="s">
        <v>717</v>
      </c>
      <c r="F160" s="4" t="s">
        <v>16</v>
      </c>
      <c r="G160" s="1" t="s">
        <v>17</v>
      </c>
      <c r="H160" s="1" t="s">
        <v>18</v>
      </c>
      <c r="I160" s="1" t="s">
        <v>19</v>
      </c>
      <c r="J160" s="1" t="s">
        <v>718</v>
      </c>
      <c r="K160" s="1" t="s">
        <v>21</v>
      </c>
      <c r="L160" s="1" t="str">
        <f>HYPERLINK("https://files.afu.se/Downloads/Transcripts/Inception%20Radio%20(Mike%20Lucas)/2017 12 01 - Inception Radio Network - UFO Headline News   Thursday, November 30th, 2017_cX648zUiQg4 - transcript (automated).pdf","Transcript Link")</f>
        <v>Transcript Link</v>
      </c>
      <c r="M160" s="2" t="str">
        <f>HYPERLINK("https://files.afu.se/Downloads/Transcripts/Inception%20Radio%20(Mike%20Lucas)/2017 12 01 - Inception Radio Network - UFO Headline News   Thursday, November 30th, 2017_cX648zUiQg4 - transcript (automated).pdf","Transcript Link")</f>
        <v>Transcript Link</v>
      </c>
    </row>
    <row r="161" spans="1:13" ht="409.5">
      <c r="A161" s="1" t="s">
        <v>714</v>
      </c>
      <c r="B161" s="1" t="s">
        <v>13</v>
      </c>
      <c r="C161" s="4" t="s">
        <v>719</v>
      </c>
      <c r="D161" s="1" t="s">
        <v>720</v>
      </c>
      <c r="E161" s="1" t="s">
        <v>721</v>
      </c>
      <c r="F161" s="4" t="s">
        <v>16</v>
      </c>
      <c r="G161" s="1" t="s">
        <v>17</v>
      </c>
      <c r="H161" s="1" t="s">
        <v>18</v>
      </c>
      <c r="I161" s="1" t="s">
        <v>19</v>
      </c>
      <c r="J161" s="1" t="s">
        <v>722</v>
      </c>
      <c r="K161" s="1" t="s">
        <v>21</v>
      </c>
      <c r="L161" s="1" t="str">
        <f>HYPERLINK("https://files.afu.se/Downloads/Transcripts/Inception%20Radio%20(Mike%20Lucas)/2017 12 01 - Inception Radio Network - JFK Assassination Special   The Unofficial Story Never Told_SnTIpzsRFVg - transcript (automated).pdf","Transcript Link")</f>
        <v>Transcript Link</v>
      </c>
      <c r="M161" s="2" t="str">
        <f>HYPERLINK("https://files.afu.se/Downloads/Transcripts/Inception%20Radio%20(Mike%20Lucas)/2017 12 01 - Inception Radio Network - JFK Assassination Special   The Unofficial Story Never Told_SnTIpzsRFVg - transcript (automated).pdf","Transcript Link")</f>
        <v>Transcript Link</v>
      </c>
    </row>
    <row r="162" spans="1:13" ht="409.5">
      <c r="A162" s="1" t="s">
        <v>714</v>
      </c>
      <c r="B162" s="1" t="s">
        <v>13</v>
      </c>
      <c r="C162" s="4" t="s">
        <v>723</v>
      </c>
      <c r="D162" s="1" t="s">
        <v>724</v>
      </c>
      <c r="E162" s="1" t="s">
        <v>725</v>
      </c>
      <c r="F162" s="4" t="s">
        <v>16</v>
      </c>
      <c r="G162" s="1" t="s">
        <v>17</v>
      </c>
      <c r="H162" s="1" t="s">
        <v>18</v>
      </c>
      <c r="I162" s="1" t="s">
        <v>19</v>
      </c>
      <c r="J162" s="1" t="s">
        <v>726</v>
      </c>
      <c r="K162" s="1" t="s">
        <v>21</v>
      </c>
      <c r="L162" s="1" t="str">
        <f>HYPERLINK("https://files.afu.se/Downloads/Transcripts/Inception%20Radio%20(Mike%20Lucas)/2017 12 01 - Inception Radio Network - Nick Redfern   Morphing Monsters &amp; Cryptid ShapeShifters are REAL!!_7XkcRVIL-QQ - transcript (automated).pdf","Transcript Link")</f>
        <v>Transcript Link</v>
      </c>
      <c r="M162" s="2" t="str">
        <f>HYPERLINK("https://files.afu.se/Downloads/Transcripts/Inception%20Radio%20(Mike%20Lucas)/2017 12 01 - Inception Radio Network - Nick Redfern   Morphing Monsters &amp; Cryptid ShapeShifters are REAL!!_7XkcRVIL-QQ - transcript (automated).pdf","Transcript Link")</f>
        <v>Transcript Link</v>
      </c>
    </row>
    <row r="163" spans="1:13" ht="409.5">
      <c r="A163" s="1" t="s">
        <v>727</v>
      </c>
      <c r="B163" s="1" t="s">
        <v>13</v>
      </c>
      <c r="C163" s="4" t="s">
        <v>728</v>
      </c>
      <c r="D163" s="1" t="s">
        <v>729</v>
      </c>
      <c r="E163" s="1" t="s">
        <v>730</v>
      </c>
      <c r="F163" s="4" t="s">
        <v>16</v>
      </c>
      <c r="G163" s="1" t="s">
        <v>17</v>
      </c>
      <c r="H163" s="1" t="s">
        <v>18</v>
      </c>
      <c r="I163" s="1" t="s">
        <v>19</v>
      </c>
      <c r="J163" s="1" t="s">
        <v>731</v>
      </c>
      <c r="K163" s="1" t="s">
        <v>21</v>
      </c>
      <c r="L163" s="1" t="str">
        <f>HYPERLINK("https://files.afu.se/Downloads/Transcripts/Inception%20Radio%20(Mike%20Lucas)/2017 11 30 - Inception Radio Network - Dina Rae   The Nazis Connection to Reptilians, ETs, and Hollow Earth_BNXwR81tgNs - transcript (automated).pdf","Transcript Link")</f>
        <v>Transcript Link</v>
      </c>
      <c r="M163" s="2" t="str">
        <f>HYPERLINK("https://files.afu.se/Downloads/Transcripts/Inception%20Radio%20(Mike%20Lucas)/2017 11 30 - Inception Radio Network - Dina Rae   The Nazis Connection to Reptilians, ETs, and Hollow Earth_BNXwR81tgNs - transcript (automated).pdf","Transcript Link")</f>
        <v>Transcript Link</v>
      </c>
    </row>
    <row r="164" spans="1:13" ht="409.5">
      <c r="A164" s="1" t="s">
        <v>732</v>
      </c>
      <c r="B164" s="1" t="s">
        <v>13</v>
      </c>
      <c r="C164" s="4" t="s">
        <v>733</v>
      </c>
      <c r="D164" s="1" t="s">
        <v>734</v>
      </c>
      <c r="E164" s="1" t="s">
        <v>735</v>
      </c>
      <c r="F164" s="4" t="s">
        <v>16</v>
      </c>
      <c r="G164" s="1" t="s">
        <v>17</v>
      </c>
      <c r="H164" s="1" t="s">
        <v>18</v>
      </c>
      <c r="I164" s="1" t="s">
        <v>19</v>
      </c>
      <c r="J164" s="1" t="s">
        <v>736</v>
      </c>
      <c r="K164" s="1" t="s">
        <v>21</v>
      </c>
      <c r="L164" s="1" t="str">
        <f>HYPERLINK("https://files.afu.se/Downloads/Transcripts/Inception%20Radio%20(Mike%20Lucas)/2017 11 29 - Inception Radio Network - UFO Headline News   Monday, November 27th, 2017_580ImUZgC38 - transcript (automated).pdf","Transcript Link")</f>
        <v>Transcript Link</v>
      </c>
      <c r="M164" s="2" t="str">
        <f>HYPERLINK("https://files.afu.se/Downloads/Transcripts/Inception%20Radio%20(Mike%20Lucas)/2017 11 29 - Inception Radio Network - UFO Headline News   Monday, November 27th, 2017_580ImUZgC38 - transcript (automated).pdf","Transcript Link")</f>
        <v>Transcript Link</v>
      </c>
    </row>
    <row r="165" spans="1:13" ht="409.5">
      <c r="A165" s="1" t="s">
        <v>732</v>
      </c>
      <c r="B165" s="1" t="s">
        <v>13</v>
      </c>
      <c r="C165" s="4" t="s">
        <v>737</v>
      </c>
      <c r="D165" s="1" t="s">
        <v>738</v>
      </c>
      <c r="E165" s="1" t="s">
        <v>739</v>
      </c>
      <c r="F165" s="4" t="s">
        <v>16</v>
      </c>
      <c r="G165" s="1" t="s">
        <v>17</v>
      </c>
      <c r="H165" s="1" t="s">
        <v>18</v>
      </c>
      <c r="I165" s="1" t="s">
        <v>19</v>
      </c>
      <c r="J165" s="1" t="s">
        <v>740</v>
      </c>
      <c r="K165" s="1" t="s">
        <v>21</v>
      </c>
      <c r="L165" s="1" t="str">
        <f>HYPERLINK("https://files.afu.se/Downloads/Transcripts/Inception%20Radio%20(Mike%20Lucas)/2017 11 29 - Inception Radio Network - UFO Headline News   Tuesday, November 28th, 2017_CZy5Y3bO4KI - transcript (automated).pdf","Transcript Link")</f>
        <v>Transcript Link</v>
      </c>
      <c r="M165" s="2" t="str">
        <f>HYPERLINK("https://files.afu.se/Downloads/Transcripts/Inception%20Radio%20(Mike%20Lucas)/2017 11 29 - Inception Radio Network - UFO Headline News   Tuesday, November 28th, 2017_CZy5Y3bO4KI - transcript (automated).pdf","Transcript Link")</f>
        <v>Transcript Link</v>
      </c>
    </row>
    <row r="166" spans="1:13" ht="409.5">
      <c r="A166" s="1" t="s">
        <v>732</v>
      </c>
      <c r="B166" s="1" t="s">
        <v>13</v>
      </c>
      <c r="C166" s="4" t="s">
        <v>741</v>
      </c>
      <c r="D166" s="1" t="s">
        <v>734</v>
      </c>
      <c r="E166" s="1" t="s">
        <v>735</v>
      </c>
      <c r="F166" s="4" t="s">
        <v>16</v>
      </c>
      <c r="G166" s="1" t="s">
        <v>17</v>
      </c>
      <c r="H166" s="1" t="s">
        <v>18</v>
      </c>
      <c r="I166" s="1" t="s">
        <v>19</v>
      </c>
      <c r="J166" s="1" t="s">
        <v>742</v>
      </c>
      <c r="K166" s="1" t="s">
        <v>21</v>
      </c>
      <c r="L166" s="1" t="str">
        <f>HYPERLINK("https://files.afu.se/Downloads/Transcripts/Inception%20Radio%20(Mike%20Lucas)/2017 11 29 - Inception Radio Network - UFO Headline News   Monday, November 27th, 2017_0y4inH4IE58 - transcript (automated).pdf","Transcript Link")</f>
        <v>Transcript Link</v>
      </c>
      <c r="M166" s="2" t="str">
        <f>HYPERLINK("https://files.afu.se/Downloads/Transcripts/Inception%20Radio%20(Mike%20Lucas)/2017 11 29 - Inception Radio Network - UFO Headline News   Monday, November 27th, 2017_0y4inH4IE58 - transcript (automated).pdf","Transcript Link")</f>
        <v>Transcript Link</v>
      </c>
    </row>
    <row r="167" spans="1:13" ht="409.5">
      <c r="A167" s="1" t="s">
        <v>732</v>
      </c>
      <c r="B167" s="1" t="s">
        <v>13</v>
      </c>
      <c r="C167" s="4" t="s">
        <v>743</v>
      </c>
      <c r="D167" s="1" t="s">
        <v>738</v>
      </c>
      <c r="E167" s="1" t="s">
        <v>739</v>
      </c>
      <c r="F167" s="4" t="s">
        <v>16</v>
      </c>
      <c r="G167" s="1" t="s">
        <v>17</v>
      </c>
      <c r="H167" s="1" t="s">
        <v>18</v>
      </c>
      <c r="I167" s="1" t="s">
        <v>19</v>
      </c>
      <c r="J167" s="1" t="s">
        <v>744</v>
      </c>
      <c r="K167" s="1" t="s">
        <v>21</v>
      </c>
      <c r="L167" s="1" t="str">
        <f>HYPERLINK("https://files.afu.se/Downloads/Transcripts/Inception%20Radio%20(Mike%20Lucas)/2017 11 29 - Inception Radio Network - UFO Headline News   Tuesday, November 28th, 2017_EElizXMkq8o - transcript (automated).pdf","Transcript Link")</f>
        <v>Transcript Link</v>
      </c>
      <c r="M167" s="2" t="str">
        <f>HYPERLINK("https://files.afu.se/Downloads/Transcripts/Inception%20Radio%20(Mike%20Lucas)/2017 11 29 - Inception Radio Network - UFO Headline News   Tuesday, November 28th, 2017_EElizXMkq8o - transcript (automated).pdf","Transcript Link")</f>
        <v>Transcript Link</v>
      </c>
    </row>
    <row r="168" spans="1:13" ht="409.5">
      <c r="A168" s="1" t="s">
        <v>732</v>
      </c>
      <c r="B168" s="1" t="s">
        <v>13</v>
      </c>
      <c r="C168" s="4" t="s">
        <v>745</v>
      </c>
      <c r="D168" s="1" t="s">
        <v>746</v>
      </c>
      <c r="E168" s="1" t="s">
        <v>747</v>
      </c>
      <c r="F168" s="4" t="s">
        <v>16</v>
      </c>
      <c r="G168" s="1" t="s">
        <v>17</v>
      </c>
      <c r="H168" s="1" t="s">
        <v>18</v>
      </c>
      <c r="I168" s="1" t="s">
        <v>19</v>
      </c>
      <c r="J168" s="1" t="s">
        <v>748</v>
      </c>
      <c r="K168" s="1" t="s">
        <v>21</v>
      </c>
      <c r="L168" s="1" t="str">
        <f>HYPERLINK("https://files.afu.se/Downloads/Transcripts/Inception%20Radio%20(Mike%20Lucas)/2017 11 29 - Inception Radio Network - Xaviant Haze   Ancient Aliens In The Bible Thoroughly Explained!_NRcltfkLl5o - transcript (automated).pdf","Transcript Link")</f>
        <v>Transcript Link</v>
      </c>
      <c r="M168" s="2" t="str">
        <f>HYPERLINK("https://files.afu.se/Downloads/Transcripts/Inception%20Radio%20(Mike%20Lucas)/2017 11 29 - Inception Radio Network - Xaviant Haze   Ancient Aliens In The Bible Thoroughly Explained!_NRcltfkLl5o - transcript (automated).pdf","Transcript Link")</f>
        <v>Transcript Link</v>
      </c>
    </row>
    <row r="169" spans="1:13" ht="409.5">
      <c r="A169" s="1" t="s">
        <v>732</v>
      </c>
      <c r="B169" s="1" t="s">
        <v>13</v>
      </c>
      <c r="C169" s="4" t="s">
        <v>749</v>
      </c>
      <c r="D169" s="1" t="s">
        <v>750</v>
      </c>
      <c r="E169" s="1" t="s">
        <v>751</v>
      </c>
      <c r="F169" s="4" t="s">
        <v>16</v>
      </c>
      <c r="G169" s="1" t="s">
        <v>17</v>
      </c>
      <c r="H169" s="1" t="s">
        <v>18</v>
      </c>
      <c r="I169" s="1" t="s">
        <v>19</v>
      </c>
      <c r="J169" s="1" t="s">
        <v>752</v>
      </c>
      <c r="K169" s="1" t="s">
        <v>21</v>
      </c>
      <c r="L169" s="1" t="str">
        <f>HYPERLINK("https://files.afu.se/Downloads/Transcripts/Inception%20Radio%20(Mike%20Lucas)/2017 11 29 - Inception Radio Network - Aage Nost   Life Changing Alien Secrets We have Been Deprived Of_dV6T4uxGas8 - transcript (automated).pdf","Transcript Link")</f>
        <v>Transcript Link</v>
      </c>
      <c r="M169" s="2" t="str">
        <f>HYPERLINK("https://files.afu.se/Downloads/Transcripts/Inception%20Radio%20(Mike%20Lucas)/2017 11 29 - Inception Radio Network - Aage Nost   Life Changing Alien Secrets We have Been Deprived Of_dV6T4uxGas8 - transcript (automated).pdf","Transcript Link")</f>
        <v>Transcript Link</v>
      </c>
    </row>
    <row r="170" spans="1:13" ht="409.5">
      <c r="A170" s="1" t="s">
        <v>753</v>
      </c>
      <c r="B170" s="1" t="s">
        <v>13</v>
      </c>
      <c r="C170" s="4" t="s">
        <v>754</v>
      </c>
      <c r="D170" s="1" t="s">
        <v>755</v>
      </c>
      <c r="E170" s="1" t="s">
        <v>756</v>
      </c>
      <c r="F170" s="4" t="s">
        <v>16</v>
      </c>
      <c r="G170" s="1" t="s">
        <v>17</v>
      </c>
      <c r="H170" s="1" t="s">
        <v>18</v>
      </c>
      <c r="I170" s="1" t="s">
        <v>19</v>
      </c>
      <c r="J170" s="1" t="s">
        <v>757</v>
      </c>
      <c r="K170" s="1" t="s">
        <v>21</v>
      </c>
      <c r="L170" s="1" t="str">
        <f>HYPERLINK("https://files.afu.se/Downloads/Transcripts/Inception%20Radio%20(Mike%20Lucas)/2017 11 27 - Inception Radio Network - UFO Headline News   SaturdaySunday November 25th &amp; 26th, 2017_l35J_5VSPhM - transcript (automated).pdf","Transcript Link")</f>
        <v>Transcript Link</v>
      </c>
      <c r="M170" s="2" t="str">
        <f>HYPERLINK("https://files.afu.se/Downloads/Transcripts/Inception%20Radio%20(Mike%20Lucas)/2017 11 27 - Inception Radio Network - UFO Headline News   SaturdaySunday November 25th &amp; 26th, 2017_l35J_5VSPhM - transcript (automated).pdf","Transcript Link")</f>
        <v>Transcript Link</v>
      </c>
    </row>
    <row r="171" spans="1:13" ht="409.5">
      <c r="A171" s="1" t="s">
        <v>753</v>
      </c>
      <c r="B171" s="1" t="s">
        <v>13</v>
      </c>
      <c r="C171" s="4" t="s">
        <v>758</v>
      </c>
      <c r="D171" s="1" t="s">
        <v>759</v>
      </c>
      <c r="E171" s="1" t="s">
        <v>760</v>
      </c>
      <c r="F171" s="4" t="s">
        <v>16</v>
      </c>
      <c r="G171" s="1" t="s">
        <v>17</v>
      </c>
      <c r="H171" s="1" t="s">
        <v>18</v>
      </c>
      <c r="I171" s="1" t="s">
        <v>19</v>
      </c>
      <c r="J171" s="1" t="s">
        <v>761</v>
      </c>
      <c r="K171" s="1" t="s">
        <v>21</v>
      </c>
      <c r="L171" s="1" t="str">
        <f>HYPERLINK("https://files.afu.se/Downloads/Transcripts/Inception%20Radio%20(Mike%20Lucas)/2017 11 27 - Inception Radio Network - UFO Headline News   Wednesday, November 22nd, 2017_P8dKTXU1oPI - transcript (automated).pdf","Transcript Link")</f>
        <v>Transcript Link</v>
      </c>
      <c r="M171" s="2" t="str">
        <f>HYPERLINK("https://files.afu.se/Downloads/Transcripts/Inception%20Radio%20(Mike%20Lucas)/2017 11 27 - Inception Radio Network - UFO Headline News   Wednesday, November 22nd, 2017_P8dKTXU1oPI - transcript (automated).pdf","Transcript Link")</f>
        <v>Transcript Link</v>
      </c>
    </row>
    <row r="172" spans="1:13" ht="409.5">
      <c r="A172" s="1" t="s">
        <v>753</v>
      </c>
      <c r="B172" s="1" t="s">
        <v>13</v>
      </c>
      <c r="C172" s="4" t="s">
        <v>762</v>
      </c>
      <c r="D172" s="1" t="s">
        <v>763</v>
      </c>
      <c r="E172" s="1" t="s">
        <v>764</v>
      </c>
      <c r="F172" s="4" t="s">
        <v>16</v>
      </c>
      <c r="G172" s="1" t="s">
        <v>17</v>
      </c>
      <c r="H172" s="1" t="s">
        <v>18</v>
      </c>
      <c r="I172" s="1" t="s">
        <v>19</v>
      </c>
      <c r="J172" s="1" t="s">
        <v>765</v>
      </c>
      <c r="K172" s="1" t="s">
        <v>21</v>
      </c>
      <c r="L172" s="1" t="str">
        <f>HYPERLINK("https://files.afu.se/Downloads/Transcripts/Inception%20Radio%20(Mike%20Lucas)/2017 11 27 - Inception Radio Network - UFO Headline News   Friday, November 24th, 2017_powLJ4MAjYg - transcript (automated).pdf","Transcript Link")</f>
        <v>Transcript Link</v>
      </c>
      <c r="M172" s="2" t="str">
        <f>HYPERLINK("https://files.afu.se/Downloads/Transcripts/Inception%20Radio%20(Mike%20Lucas)/2017 11 27 - Inception Radio Network - UFO Headline News   Friday, November 24th, 2017_powLJ4MAjYg - transcript (automated).pdf","Transcript Link")</f>
        <v>Transcript Link</v>
      </c>
    </row>
    <row r="173" spans="1:13" ht="409.5">
      <c r="A173" s="1" t="s">
        <v>753</v>
      </c>
      <c r="B173" s="1" t="s">
        <v>13</v>
      </c>
      <c r="C173" s="4" t="s">
        <v>766</v>
      </c>
      <c r="D173" s="1" t="s">
        <v>767</v>
      </c>
      <c r="E173" s="1" t="s">
        <v>768</v>
      </c>
      <c r="F173" s="4" t="s">
        <v>16</v>
      </c>
      <c r="G173" s="1" t="s">
        <v>17</v>
      </c>
      <c r="H173" s="1" t="s">
        <v>18</v>
      </c>
      <c r="I173" s="1" t="s">
        <v>19</v>
      </c>
      <c r="J173" s="1" t="s">
        <v>769</v>
      </c>
      <c r="K173" s="1" t="s">
        <v>21</v>
      </c>
      <c r="L173" s="1" t="str">
        <f>HYPERLINK("https://files.afu.se/Downloads/Transcripts/Inception%20Radio%20(Mike%20Lucas)/2017 11 27 - Inception Radio Network - UFO Headline News   Wednesday, November 23rd, 2017_0YQ6oFapg8o - transcript (automated).pdf","Transcript Link")</f>
        <v>Transcript Link</v>
      </c>
      <c r="M173" s="2" t="str">
        <f>HYPERLINK("https://files.afu.se/Downloads/Transcripts/Inception%20Radio%20(Mike%20Lucas)/2017 11 27 - Inception Radio Network - UFO Headline News   Wednesday, November 23rd, 2017_0YQ6oFapg8o - transcript (automated).pdf","Transcript Link")</f>
        <v>Transcript Link</v>
      </c>
    </row>
    <row r="174" spans="1:13" ht="409.5">
      <c r="A174" s="1" t="s">
        <v>753</v>
      </c>
      <c r="B174" s="1" t="s">
        <v>13</v>
      </c>
      <c r="C174" s="4" t="s">
        <v>770</v>
      </c>
      <c r="D174" s="1" t="s">
        <v>771</v>
      </c>
      <c r="E174" s="1" t="s">
        <v>772</v>
      </c>
      <c r="F174" s="4" t="s">
        <v>16</v>
      </c>
      <c r="G174" s="1" t="s">
        <v>17</v>
      </c>
      <c r="H174" s="1" t="s">
        <v>18</v>
      </c>
      <c r="I174" s="1" t="s">
        <v>19</v>
      </c>
      <c r="J174" s="1" t="s">
        <v>773</v>
      </c>
      <c r="K174" s="1" t="s">
        <v>21</v>
      </c>
      <c r="L174" s="1" t="str">
        <f>HYPERLINK("https://files.afu.se/Downloads/Transcripts/Inception%20Radio%20(Mike%20Lucas)/2017 11 27 - Inception Radio Network - UFO Headline News   Tuesday, November 21st, 2017_pfCh6qy3qh4 - transcript (automated).pdf","Transcript Link")</f>
        <v>Transcript Link</v>
      </c>
      <c r="M174" s="2" t="str">
        <f>HYPERLINK("https://files.afu.se/Downloads/Transcripts/Inception%20Radio%20(Mike%20Lucas)/2017 11 27 - Inception Radio Network - UFO Headline News   Tuesday, November 21st, 2017_pfCh6qy3qh4 - transcript (automated).pdf","Transcript Link")</f>
        <v>Transcript Link</v>
      </c>
    </row>
    <row r="175" spans="1:13" ht="409.5">
      <c r="A175" s="1" t="s">
        <v>774</v>
      </c>
      <c r="B175" s="1" t="s">
        <v>13</v>
      </c>
      <c r="C175" s="4" t="s">
        <v>775</v>
      </c>
      <c r="D175" s="1" t="s">
        <v>776</v>
      </c>
      <c r="E175" s="1" t="s">
        <v>777</v>
      </c>
      <c r="F175" s="4" t="s">
        <v>16</v>
      </c>
      <c r="G175" s="1" t="s">
        <v>17</v>
      </c>
      <c r="H175" s="1" t="s">
        <v>18</v>
      </c>
      <c r="I175" s="1" t="s">
        <v>19</v>
      </c>
      <c r="J175" s="1" t="s">
        <v>778</v>
      </c>
      <c r="K175" s="1" t="s">
        <v>21</v>
      </c>
      <c r="L175" s="1" t="str">
        <f>HYPERLINK("https://files.afu.se/Downloads/Transcripts/Inception%20Radio%20(Mike%20Lucas)/2017 11 22 - Inception Radio Network - Robert Abbatiello   Unlocking the Mystery of Lyme &amp; Autoimmune Disease__FdwOeF8kxA - transcript (automated).pdf","Transcript Link")</f>
        <v>Transcript Link</v>
      </c>
      <c r="M175" s="2" t="str">
        <f>HYPERLINK("https://files.afu.se/Downloads/Transcripts/Inception%20Radio%20(Mike%20Lucas)/2017 11 22 - Inception Radio Network - Robert Abbatiello   Unlocking the Mystery of Lyme &amp; Autoimmune Disease__FdwOeF8kxA - transcript (automated).pdf","Transcript Link")</f>
        <v>Transcript Link</v>
      </c>
    </row>
    <row r="176" spans="1:13" ht="409.5">
      <c r="A176" s="1" t="s">
        <v>779</v>
      </c>
      <c r="B176" s="1" t="s">
        <v>13</v>
      </c>
      <c r="C176" s="4" t="s">
        <v>780</v>
      </c>
      <c r="D176" s="1" t="s">
        <v>781</v>
      </c>
      <c r="E176" s="1" t="s">
        <v>782</v>
      </c>
      <c r="F176" s="4" t="s">
        <v>16</v>
      </c>
      <c r="G176" s="1" t="s">
        <v>17</v>
      </c>
      <c r="H176" s="1" t="s">
        <v>18</v>
      </c>
      <c r="I176" s="1" t="s">
        <v>19</v>
      </c>
      <c r="J176" s="1" t="s">
        <v>783</v>
      </c>
      <c r="K176" s="1" t="s">
        <v>21</v>
      </c>
      <c r="L176" s="1" t="str">
        <f>HYPERLINK("https://files.afu.se/Downloads/Transcripts/Inception%20Radio%20(Mike%20Lucas)/2017 11 21 - Inception Radio Network - UFO Headline News   Monday November 20th, 2017_WtUTjm20_wA - transcript (automated).pdf","Transcript Link")</f>
        <v>Transcript Link</v>
      </c>
      <c r="M176" s="2" t="str">
        <f>HYPERLINK("https://files.afu.se/Downloads/Transcripts/Inception%20Radio%20(Mike%20Lucas)/2017 11 21 - Inception Radio Network - UFO Headline News   Monday November 20th, 2017_WtUTjm20_wA - transcript (automated).pdf","Transcript Link")</f>
        <v>Transcript Link</v>
      </c>
    </row>
    <row r="177" spans="1:13" ht="409.5">
      <c r="A177" s="1" t="s">
        <v>779</v>
      </c>
      <c r="B177" s="1" t="s">
        <v>13</v>
      </c>
      <c r="C177" s="4" t="s">
        <v>784</v>
      </c>
      <c r="D177" s="1" t="s">
        <v>785</v>
      </c>
      <c r="E177" s="1" t="s">
        <v>786</v>
      </c>
      <c r="F177" s="4" t="s">
        <v>16</v>
      </c>
      <c r="G177" s="1" t="s">
        <v>17</v>
      </c>
      <c r="H177" s="1" t="s">
        <v>18</v>
      </c>
      <c r="I177" s="1" t="s">
        <v>19</v>
      </c>
      <c r="J177" s="1" t="s">
        <v>787</v>
      </c>
      <c r="K177" s="1" t="s">
        <v>21</v>
      </c>
      <c r="L177" s="1" t="str">
        <f>HYPERLINK("https://files.afu.se/Downloads/Transcripts/Inception%20Radio%20(Mike%20Lucas)/2017 11 21 - Inception Radio Network - UFO Headline News   Saturday   Sunday November 18th &amp; 19th, 2017_6OF7Ld1yDU4 - transcript (automated).pdf","Transcript Link")</f>
        <v>Transcript Link</v>
      </c>
      <c r="M177" s="2" t="str">
        <f>HYPERLINK("https://files.afu.se/Downloads/Transcripts/Inception%20Radio%20(Mike%20Lucas)/2017 11 21 - Inception Radio Network - UFO Headline News   Saturday   Sunday November 18th &amp; 19th, 2017_6OF7Ld1yDU4 - transcript (automated).pdf","Transcript Link")</f>
        <v>Transcript Link</v>
      </c>
    </row>
    <row r="178" spans="1:13" ht="409.5">
      <c r="A178" s="1" t="s">
        <v>788</v>
      </c>
      <c r="B178" s="1" t="s">
        <v>13</v>
      </c>
      <c r="C178" s="4" t="s">
        <v>789</v>
      </c>
      <c r="D178" s="1" t="s">
        <v>790</v>
      </c>
      <c r="E178" s="1" t="s">
        <v>791</v>
      </c>
      <c r="F178" s="4" t="s">
        <v>16</v>
      </c>
      <c r="G178" s="1" t="s">
        <v>17</v>
      </c>
      <c r="H178" s="1" t="s">
        <v>18</v>
      </c>
      <c r="I178" s="1" t="s">
        <v>19</v>
      </c>
      <c r="J178" s="1" t="s">
        <v>792</v>
      </c>
      <c r="K178" s="1" t="s">
        <v>21</v>
      </c>
      <c r="L178" s="1" t="str">
        <f>HYPERLINK("https://files.afu.se/Downloads/Transcripts/Inception%20Radio%20(Mike%20Lucas)/2017 11 20 - Inception Radio Network - Classified U.S. Military Projects   TB-12 and Flying Doritos Aircrafts_ruqWOSRzr78 - transcript (automated).pdf","Transcript Link")</f>
        <v>Transcript Link</v>
      </c>
      <c r="M178" s="2" t="str">
        <f>HYPERLINK("https://files.afu.se/Downloads/Transcripts/Inception%20Radio%20(Mike%20Lucas)/2017 11 20 - Inception Radio Network - Classified U.S. Military Projects   TB-12 and Flying Doritos Aircrafts_ruqWOSRzr78 - transcript (automated).pdf","Transcript Link")</f>
        <v>Transcript Link</v>
      </c>
    </row>
    <row r="179" spans="1:13" ht="409.5">
      <c r="A179" s="1" t="s">
        <v>788</v>
      </c>
      <c r="B179" s="1" t="s">
        <v>13</v>
      </c>
      <c r="C179" s="4" t="s">
        <v>793</v>
      </c>
      <c r="D179" s="1" t="s">
        <v>794</v>
      </c>
      <c r="E179" s="1" t="s">
        <v>795</v>
      </c>
      <c r="F179" s="4" t="s">
        <v>16</v>
      </c>
      <c r="G179" s="1" t="s">
        <v>17</v>
      </c>
      <c r="H179" s="1" t="s">
        <v>18</v>
      </c>
      <c r="I179" s="1" t="s">
        <v>19</v>
      </c>
      <c r="J179" s="1" t="s">
        <v>796</v>
      </c>
      <c r="K179" s="1" t="s">
        <v>21</v>
      </c>
      <c r="L179" s="1" t="str">
        <f>HYPERLINK("https://files.afu.se/Downloads/Transcripts/Inception%20Radio%20(Mike%20Lucas)/2017 11 20 - Inception Radio Network - Craig Nehring   What Really Destroyed the Haunted Summerwind Mansion _ygyiYGvY9_w - transcript (automated).pdf","Transcript Link")</f>
        <v>Transcript Link</v>
      </c>
      <c r="M179" s="2" t="str">
        <f>HYPERLINK("https://files.afu.se/Downloads/Transcripts/Inception%20Radio%20(Mike%20Lucas)/2017 11 20 - Inception Radio Network - Craig Nehring   What Really Destroyed the Haunted Summerwind Mansion _ygyiYGvY9_w - transcript (automated).pdf","Transcript Link")</f>
        <v>Transcript Link</v>
      </c>
    </row>
    <row r="180" spans="1:13" ht="409.5">
      <c r="A180" s="1" t="s">
        <v>788</v>
      </c>
      <c r="B180" s="1" t="s">
        <v>13</v>
      </c>
      <c r="C180" s="4" t="s">
        <v>797</v>
      </c>
      <c r="D180" s="1" t="s">
        <v>798</v>
      </c>
      <c r="E180" s="1" t="s">
        <v>799</v>
      </c>
      <c r="F180" s="4" t="s">
        <v>16</v>
      </c>
      <c r="G180" s="1" t="s">
        <v>17</v>
      </c>
      <c r="H180" s="1" t="s">
        <v>18</v>
      </c>
      <c r="I180" s="1" t="s">
        <v>19</v>
      </c>
      <c r="J180" s="1" t="s">
        <v>800</v>
      </c>
      <c r="K180" s="1" t="s">
        <v>21</v>
      </c>
      <c r="L180" s="1" t="str">
        <f>HYPERLINK("https://files.afu.se/Downloads/Transcripts/Inception%20Radio%20(Mike%20Lucas)/2017 11 20 - Inception Radio Network - UFO Headline News   Thursday November 16th, 2017_EoYmKxp2-T4 - transcript (automated).pdf","Transcript Link")</f>
        <v>Transcript Link</v>
      </c>
      <c r="M180" s="2" t="str">
        <f>HYPERLINK("https://files.afu.se/Downloads/Transcripts/Inception%20Radio%20(Mike%20Lucas)/2017 11 20 - Inception Radio Network - UFO Headline News   Thursday November 16th, 2017_EoYmKxp2-T4 - transcript (automated).pdf","Transcript Link")</f>
        <v>Transcript Link</v>
      </c>
    </row>
    <row r="181" spans="1:13" ht="409.5">
      <c r="A181" s="1" t="s">
        <v>788</v>
      </c>
      <c r="B181" s="1" t="s">
        <v>13</v>
      </c>
      <c r="C181" s="4" t="s">
        <v>801</v>
      </c>
      <c r="D181" s="1" t="s">
        <v>802</v>
      </c>
      <c r="E181" s="1" t="s">
        <v>803</v>
      </c>
      <c r="F181" s="4" t="s">
        <v>16</v>
      </c>
      <c r="G181" s="1" t="s">
        <v>17</v>
      </c>
      <c r="H181" s="1" t="s">
        <v>18</v>
      </c>
      <c r="I181" s="1" t="s">
        <v>19</v>
      </c>
      <c r="J181" s="1" t="s">
        <v>804</v>
      </c>
      <c r="K181" s="1" t="s">
        <v>21</v>
      </c>
      <c r="L181" s="1" t="str">
        <f>HYPERLINK("https://files.afu.se/Downloads/Transcripts/Inception%20Radio%20(Mike%20Lucas)/2017 11 20 - Inception Radio Network - UFO Headline News   Friday November 17th, 2017_poQd9yIrWBo - transcript (automated).pdf","Transcript Link")</f>
        <v>Transcript Link</v>
      </c>
      <c r="M181" s="2" t="str">
        <f>HYPERLINK("https://files.afu.se/Downloads/Transcripts/Inception%20Radio%20(Mike%20Lucas)/2017 11 20 - Inception Radio Network - UFO Headline News   Friday November 17th, 2017_poQd9yIrWBo - transcript (automated).pdf","Transcript Link")</f>
        <v>Transcript Link</v>
      </c>
    </row>
    <row r="182" spans="1:13" ht="409.5">
      <c r="A182" s="1" t="s">
        <v>788</v>
      </c>
      <c r="B182" s="1" t="s">
        <v>13</v>
      </c>
      <c r="C182" s="4" t="s">
        <v>805</v>
      </c>
      <c r="D182" s="1" t="s">
        <v>806</v>
      </c>
      <c r="E182" s="1" t="s">
        <v>807</v>
      </c>
      <c r="F182" s="4" t="s">
        <v>16</v>
      </c>
      <c r="G182" s="1" t="s">
        <v>17</v>
      </c>
      <c r="H182" s="1" t="s">
        <v>18</v>
      </c>
      <c r="I182" s="1" t="s">
        <v>19</v>
      </c>
      <c r="J182" s="1" t="s">
        <v>808</v>
      </c>
      <c r="K182" s="1" t="s">
        <v>21</v>
      </c>
      <c r="L182" s="1" t="str">
        <f>HYPERLINK("https://files.afu.se/Downloads/Transcripts/Inception%20Radio%20(Mike%20Lucas)/2017 11 20 - Inception Radio Network - Lyn Buchanan   Our Gov't's Most Effective Remote Viewing Techniques_2DqZ_ucBER4 - transcript (automated).pdf","Transcript Link")</f>
        <v>Transcript Link</v>
      </c>
      <c r="M182" s="2" t="str">
        <f>HYPERLINK("https://files.afu.se/Downloads/Transcripts/Inception%20Radio%20(Mike%20Lucas)/2017 11 20 - Inception Radio Network - Lyn Buchanan   Our Gov't's Most Effective Remote Viewing Techniques_2DqZ_ucBER4 - transcript (automated).pdf","Transcript Link")</f>
        <v>Transcript Link</v>
      </c>
    </row>
    <row r="183" spans="1:13" ht="409.5">
      <c r="A183" s="1" t="s">
        <v>788</v>
      </c>
      <c r="B183" s="1" t="s">
        <v>13</v>
      </c>
      <c r="C183" s="4" t="s">
        <v>809</v>
      </c>
      <c r="D183" s="1" t="s">
        <v>810</v>
      </c>
      <c r="E183" s="1" t="s">
        <v>811</v>
      </c>
      <c r="F183" s="4" t="s">
        <v>16</v>
      </c>
      <c r="G183" s="1" t="s">
        <v>17</v>
      </c>
      <c r="H183" s="1" t="s">
        <v>18</v>
      </c>
      <c r="I183" s="1" t="s">
        <v>19</v>
      </c>
      <c r="J183" s="1" t="s">
        <v>812</v>
      </c>
      <c r="K183" s="1" t="s">
        <v>21</v>
      </c>
      <c r="L183" s="1" t="str">
        <f>HYPERLINK("https://files.afu.se/Downloads/Transcripts/Inception%20Radio%20(Mike%20Lucas)/2017 11 20 - Inception Radio Network - UFO Headline News   Wednesday November 15th, 2017_craaSnr6tms - transcript (automated).pdf","Transcript Link")</f>
        <v>Transcript Link</v>
      </c>
      <c r="M183" s="2" t="str">
        <f>HYPERLINK("https://files.afu.se/Downloads/Transcripts/Inception%20Radio%20(Mike%20Lucas)/2017 11 20 - Inception Radio Network - UFO Headline News   Wednesday November 15th, 2017_craaSnr6tms - transcript (automated).pdf","Transcript Link")</f>
        <v>Transcript Link</v>
      </c>
    </row>
    <row r="184" spans="1:13" ht="409.5">
      <c r="A184" s="1" t="s">
        <v>788</v>
      </c>
      <c r="B184" s="1" t="s">
        <v>13</v>
      </c>
      <c r="C184" s="4" t="s">
        <v>813</v>
      </c>
      <c r="D184" s="1" t="s">
        <v>814</v>
      </c>
      <c r="E184" s="1" t="s">
        <v>815</v>
      </c>
      <c r="F184" s="4" t="s">
        <v>16</v>
      </c>
      <c r="G184" s="1" t="s">
        <v>17</v>
      </c>
      <c r="H184" s="1" t="s">
        <v>18</v>
      </c>
      <c r="I184" s="1" t="s">
        <v>19</v>
      </c>
      <c r="J184" s="1" t="s">
        <v>816</v>
      </c>
      <c r="K184" s="1" t="s">
        <v>21</v>
      </c>
      <c r="L184" s="1" t="str">
        <f>HYPERLINK("https://files.afu.se/Downloads/Transcripts/Inception%20Radio%20(Mike%20Lucas)/2017 11 20 - Inception Radio Network - UFO Headline News   Monday November 13th, 2017_rX9uqhe0KSQ - transcript (automated).pdf","Transcript Link")</f>
        <v>Transcript Link</v>
      </c>
      <c r="M184" s="2" t="str">
        <f>HYPERLINK("https://files.afu.se/Downloads/Transcripts/Inception%20Radio%20(Mike%20Lucas)/2017 11 20 - Inception Radio Network - UFO Headline News   Monday November 13th, 2017_rX9uqhe0KSQ - transcript (automated).pdf","Transcript Link")</f>
        <v>Transcript Link</v>
      </c>
    </row>
    <row r="185" spans="1:13" ht="409.5">
      <c r="A185" s="1" t="s">
        <v>788</v>
      </c>
      <c r="B185" s="1" t="s">
        <v>13</v>
      </c>
      <c r="C185" s="4" t="s">
        <v>817</v>
      </c>
      <c r="D185" s="1" t="s">
        <v>818</v>
      </c>
      <c r="E185" s="1" t="s">
        <v>819</v>
      </c>
      <c r="F185" s="4" t="s">
        <v>16</v>
      </c>
      <c r="G185" s="1" t="s">
        <v>17</v>
      </c>
      <c r="H185" s="1" t="s">
        <v>18</v>
      </c>
      <c r="I185" s="1" t="s">
        <v>19</v>
      </c>
      <c r="J185" s="1" t="s">
        <v>820</v>
      </c>
      <c r="K185" s="1" t="s">
        <v>21</v>
      </c>
      <c r="L185" s="1" t="str">
        <f>HYPERLINK("https://files.afu.se/Downloads/Transcripts/Inception%20Radio%20(Mike%20Lucas)/2017 11 20 - Inception Radio Network - UFO Headline News   Tuesday November 14th, 2017_Pn9xz39vU2Q - transcript (automated).pdf","Transcript Link")</f>
        <v>Transcript Link</v>
      </c>
      <c r="M185" s="2" t="str">
        <f>HYPERLINK("https://files.afu.se/Downloads/Transcripts/Inception%20Radio%20(Mike%20Lucas)/2017 11 20 - Inception Radio Network - UFO Headline News   Tuesday November 14th, 2017_Pn9xz39vU2Q - transcript (automated).pdf","Transcript Link")</f>
        <v>Transcript Link</v>
      </c>
    </row>
    <row r="186" spans="1:13" ht="409.5">
      <c r="A186" s="1" t="s">
        <v>821</v>
      </c>
      <c r="B186" s="1" t="s">
        <v>13</v>
      </c>
      <c r="C186" s="4" t="s">
        <v>822</v>
      </c>
      <c r="D186" s="1" t="s">
        <v>823</v>
      </c>
      <c r="E186" s="1" t="s">
        <v>824</v>
      </c>
      <c r="F186" s="4" t="s">
        <v>16</v>
      </c>
      <c r="G186" s="1" t="s">
        <v>17</v>
      </c>
      <c r="H186" s="1" t="s">
        <v>18</v>
      </c>
      <c r="I186" s="1" t="s">
        <v>19</v>
      </c>
      <c r="J186" s="1" t="s">
        <v>825</v>
      </c>
      <c r="K186" s="1" t="s">
        <v>21</v>
      </c>
      <c r="L186" s="1" t="str">
        <f>HYPERLINK("https://files.afu.se/Downloads/Transcripts/Inception%20Radio%20(Mike%20Lucas)/2017 11 16 - Inception Radio Network - Patrice Chaplin   LUCIFER  Who Is He  Where Is He _gAxtqQomFHw - transcript (automated).pdf","Transcript Link")</f>
        <v>Transcript Link</v>
      </c>
      <c r="M186" s="2" t="str">
        <f>HYPERLINK("https://files.afu.se/Downloads/Transcripts/Inception%20Radio%20(Mike%20Lucas)/2017 11 16 - Inception Radio Network - Patrice Chaplin   LUCIFER  Who Is He  Where Is He _gAxtqQomFHw - transcript (automated).pdf","Transcript Link")</f>
        <v>Transcript Link</v>
      </c>
    </row>
    <row r="187" spans="1:13" ht="409.5">
      <c r="A187" s="1" t="s">
        <v>826</v>
      </c>
      <c r="B187" s="1" t="s">
        <v>13</v>
      </c>
      <c r="C187" s="4" t="s">
        <v>827</v>
      </c>
      <c r="D187" s="1" t="s">
        <v>828</v>
      </c>
      <c r="E187" s="1" t="s">
        <v>829</v>
      </c>
      <c r="F187" s="4" t="s">
        <v>16</v>
      </c>
      <c r="G187" s="1" t="s">
        <v>17</v>
      </c>
      <c r="H187" s="1" t="s">
        <v>18</v>
      </c>
      <c r="I187" s="1" t="s">
        <v>19</v>
      </c>
      <c r="J187" s="1" t="s">
        <v>830</v>
      </c>
      <c r="K187" s="1" t="s">
        <v>21</v>
      </c>
      <c r="L187" s="1" t="str">
        <f>HYPERLINK("https://files.afu.se/Downloads/Transcripts/Inception%20Radio%20(Mike%20Lucas)/2017 11 14 - Inception Radio Network - Jennifer Foster   Create Opportunity with the Energy Dynamic Model_Wgeg4FTqyo0 - transcript (automated).pdf","Transcript Link")</f>
        <v>Transcript Link</v>
      </c>
      <c r="M187" s="2" t="str">
        <f>HYPERLINK("https://files.afu.se/Downloads/Transcripts/Inception%20Radio%20(Mike%20Lucas)/2017 11 14 - Inception Radio Network - Jennifer Foster   Create Opportunity with the Energy Dynamic Model_Wgeg4FTqyo0 - transcript (automated).pdf","Transcript Link")</f>
        <v>Transcript Link</v>
      </c>
    </row>
    <row r="188" spans="1:13" ht="409.5">
      <c r="A188" s="1" t="s">
        <v>831</v>
      </c>
      <c r="B188" s="1" t="s">
        <v>13</v>
      </c>
      <c r="C188" s="4" t="s">
        <v>832</v>
      </c>
      <c r="D188" s="1" t="s">
        <v>833</v>
      </c>
      <c r="E188" s="1" t="s">
        <v>834</v>
      </c>
      <c r="F188" s="4" t="s">
        <v>16</v>
      </c>
      <c r="G188" s="1" t="s">
        <v>17</v>
      </c>
      <c r="H188" s="1" t="s">
        <v>18</v>
      </c>
      <c r="I188" s="1" t="s">
        <v>19</v>
      </c>
      <c r="J188" s="1" t="s">
        <v>835</v>
      </c>
      <c r="K188" s="1" t="s">
        <v>21</v>
      </c>
      <c r="L188" s="1" t="str">
        <f>HYPERLINK("https://files.afu.se/Downloads/Transcripts/Inception%20Radio%20(Mike%20Lucas)/2017 11 12 - Inception Radio Network - Nazis &amp; Aliens   Here is the Ugly Truth Behind the Conspiracy_y8FGYe2axBY - transcript (automated).pdf","Transcript Link")</f>
        <v>Transcript Link</v>
      </c>
      <c r="M188" s="2" t="str">
        <f>HYPERLINK("https://files.afu.se/Downloads/Transcripts/Inception%20Radio%20(Mike%20Lucas)/2017 11 12 - Inception Radio Network - Nazis &amp; Aliens   Here is the Ugly Truth Behind the Conspiracy_y8FGYe2axBY - transcript (automated).pdf","Transcript Link")</f>
        <v>Transcript Link</v>
      </c>
    </row>
    <row r="189" spans="1:13" ht="409.5">
      <c r="A189" s="1" t="s">
        <v>831</v>
      </c>
      <c r="B189" s="1" t="s">
        <v>13</v>
      </c>
      <c r="C189" s="4" t="s">
        <v>836</v>
      </c>
      <c r="D189" s="1" t="s">
        <v>837</v>
      </c>
      <c r="E189" s="1" t="s">
        <v>838</v>
      </c>
      <c r="F189" s="4" t="s">
        <v>16</v>
      </c>
      <c r="G189" s="1" t="s">
        <v>17</v>
      </c>
      <c r="H189" s="1" t="s">
        <v>18</v>
      </c>
      <c r="I189" s="1" t="s">
        <v>19</v>
      </c>
      <c r="J189" s="1" t="s">
        <v>839</v>
      </c>
      <c r="K189" s="1" t="s">
        <v>21</v>
      </c>
      <c r="L189" s="1" t="str">
        <f>HYPERLINK("https://files.afu.se/Downloads/Transcripts/Inception%20Radio%20(Mike%20Lucas)/2017 11 12 - Inception Radio Network - Judyth Vary Baker   The Voice of Lee Harvey Oswald's Innocence Plea_YmL69ouEm68 - transcript (automated).pdf","Transcript Link")</f>
        <v>Transcript Link</v>
      </c>
      <c r="M189" s="2" t="str">
        <f>HYPERLINK("https://files.afu.se/Downloads/Transcripts/Inception%20Radio%20(Mike%20Lucas)/2017 11 12 - Inception Radio Network - Judyth Vary Baker   The Voice of Lee Harvey Oswald's Innocence Plea_YmL69ouEm68 - transcript (automated).pdf","Transcript Link")</f>
        <v>Transcript Link</v>
      </c>
    </row>
    <row r="190" spans="1:13" ht="409.5">
      <c r="A190" s="1" t="s">
        <v>840</v>
      </c>
      <c r="B190" s="1" t="s">
        <v>13</v>
      </c>
      <c r="C190" s="4" t="s">
        <v>841</v>
      </c>
      <c r="D190" s="1" t="s">
        <v>842</v>
      </c>
      <c r="E190" s="1" t="s">
        <v>843</v>
      </c>
      <c r="F190" s="4" t="s">
        <v>16</v>
      </c>
      <c r="G190" s="1" t="s">
        <v>17</v>
      </c>
      <c r="H190" s="1" t="s">
        <v>18</v>
      </c>
      <c r="I190" s="1" t="s">
        <v>19</v>
      </c>
      <c r="J190" s="1" t="s">
        <v>844</v>
      </c>
      <c r="K190" s="1" t="s">
        <v>21</v>
      </c>
      <c r="L190" s="1" t="str">
        <f>HYPERLINK("https://files.afu.se/Downloads/Transcripts/Inception%20Radio%20(Mike%20Lucas)/2017 11 11 - Inception Radio Network - Celebrating All Things Spooky on Halloween, 2017_E9diSO-yqpE - transcript (automated).pdf","Transcript Link")</f>
        <v>Transcript Link</v>
      </c>
      <c r="M190" s="2" t="str">
        <f>HYPERLINK("https://files.afu.se/Downloads/Transcripts/Inception%20Radio%20(Mike%20Lucas)/2017 11 11 - Inception Radio Network - Celebrating All Things Spooky on Halloween, 2017_E9diSO-yqpE - transcript (automated).pdf","Transcript Link")</f>
        <v>Transcript Link</v>
      </c>
    </row>
    <row r="191" spans="1:13" ht="409.5">
      <c r="A191" s="1" t="s">
        <v>845</v>
      </c>
      <c r="B191" s="1" t="s">
        <v>13</v>
      </c>
      <c r="C191" s="4" t="s">
        <v>846</v>
      </c>
      <c r="D191" s="1" t="s">
        <v>847</v>
      </c>
      <c r="E191" s="1" t="s">
        <v>848</v>
      </c>
      <c r="F191" s="4" t="s">
        <v>16</v>
      </c>
      <c r="G191" s="1" t="s">
        <v>17</v>
      </c>
      <c r="H191" s="1" t="s">
        <v>18</v>
      </c>
      <c r="I191" s="1" t="s">
        <v>19</v>
      </c>
      <c r="J191" s="1" t="s">
        <v>849</v>
      </c>
      <c r="K191" s="1" t="s">
        <v>21</v>
      </c>
      <c r="L191" s="1" t="str">
        <f>HYPERLINK("https://files.afu.se/Downloads/Transcripts/Inception%20Radio%20(Mike%20Lucas)/2017 11 09 - Inception Radio Network - Paige Valdiserri   Healing With ETs, Interdimensionals &amp; Beings from Beyond Our World_Ve9aJETvbzQ - transcript (automated).pdf","Transcript Link")</f>
        <v>Transcript Link</v>
      </c>
      <c r="M191" s="2" t="str">
        <f>HYPERLINK("https://files.afu.se/Downloads/Transcripts/Inception%20Radio%20(Mike%20Lucas)/2017 11 09 - Inception Radio Network - Paige Valdiserri   Healing With ETs, Interdimensionals &amp; Beings from Beyond Our World_Ve9aJETvbzQ - transcript (automated).pdf","Transcript Link")</f>
        <v>Transcript Link</v>
      </c>
    </row>
    <row r="192" spans="1:13" ht="409.5">
      <c r="A192" s="1" t="s">
        <v>850</v>
      </c>
      <c r="B192" s="1" t="s">
        <v>13</v>
      </c>
      <c r="C192" s="4" t="s">
        <v>851</v>
      </c>
      <c r="D192" s="1" t="s">
        <v>852</v>
      </c>
      <c r="E192" s="1" t="s">
        <v>853</v>
      </c>
      <c r="F192" s="4" t="s">
        <v>16</v>
      </c>
      <c r="G192" s="1" t="s">
        <v>17</v>
      </c>
      <c r="H192" s="1" t="s">
        <v>18</v>
      </c>
      <c r="I192" s="1" t="s">
        <v>19</v>
      </c>
      <c r="J192" s="1" t="s">
        <v>854</v>
      </c>
      <c r="K192" s="1" t="s">
        <v>21</v>
      </c>
      <c r="L192" s="1" t="str">
        <f>HYPERLINK("https://files.afu.se/Downloads/Transcripts/Inception%20Radio%20(Mike%20Lucas)/2017 11 08 - Inception Radio Network - Caroline Cory   The Science of E.T. Contact Proves THEY Are Here_uGh3-k9991Q - transcript (automated).pdf","Transcript Link")</f>
        <v>Transcript Link</v>
      </c>
      <c r="M192" s="2" t="str">
        <f>HYPERLINK("https://files.afu.se/Downloads/Transcripts/Inception%20Radio%20(Mike%20Lucas)/2017 11 08 - Inception Radio Network - Caroline Cory   The Science of E.T. Contact Proves THEY Are Here_uGh3-k9991Q - transcript (automated).pdf","Transcript Link")</f>
        <v>Transcript Link</v>
      </c>
    </row>
    <row r="193" spans="1:13" ht="409.5">
      <c r="A193" s="1" t="s">
        <v>850</v>
      </c>
      <c r="B193" s="1" t="s">
        <v>13</v>
      </c>
      <c r="C193" s="4" t="s">
        <v>855</v>
      </c>
      <c r="D193" s="1" t="s">
        <v>856</v>
      </c>
      <c r="E193" s="1" t="s">
        <v>857</v>
      </c>
      <c r="F193" s="4" t="s">
        <v>16</v>
      </c>
      <c r="G193" s="1" t="s">
        <v>17</v>
      </c>
      <c r="H193" s="1" t="s">
        <v>18</v>
      </c>
      <c r="I193" s="1" t="s">
        <v>19</v>
      </c>
      <c r="J193" s="1" t="s">
        <v>858</v>
      </c>
      <c r="K193" s="1" t="s">
        <v>21</v>
      </c>
      <c r="L193" s="1" t="str">
        <f>HYPERLINK("https://files.afu.se/Downloads/Transcripts/Inception%20Radio%20(Mike%20Lucas)/2017 11 08 - Inception Radio Network - Dave Aaron   The Best Evidence of Alien Visitations to Planet Earth!_OoycK-Ix-4Y - transcript (automated).pdf","Transcript Link")</f>
        <v>Transcript Link</v>
      </c>
      <c r="M193" s="2" t="str">
        <f>HYPERLINK("https://files.afu.se/Downloads/Transcripts/Inception%20Radio%20(Mike%20Lucas)/2017 11 08 - Inception Radio Network - Dave Aaron   The Best Evidence of Alien Visitations to Planet Earth!_OoycK-Ix-4Y - transcript (automated).pdf","Transcript Link")</f>
        <v>Transcript Link</v>
      </c>
    </row>
    <row r="194" spans="1:13" ht="409.5">
      <c r="A194" s="1" t="s">
        <v>850</v>
      </c>
      <c r="B194" s="1" t="s">
        <v>13</v>
      </c>
      <c r="C194" s="4" t="s">
        <v>859</v>
      </c>
      <c r="D194" s="1" t="s">
        <v>860</v>
      </c>
      <c r="E194" s="1" t="s">
        <v>861</v>
      </c>
      <c r="F194" s="4" t="s">
        <v>16</v>
      </c>
      <c r="G194" s="1" t="s">
        <v>17</v>
      </c>
      <c r="H194" s="1" t="s">
        <v>18</v>
      </c>
      <c r="I194" s="1" t="s">
        <v>19</v>
      </c>
      <c r="J194" s="1" t="s">
        <v>862</v>
      </c>
      <c r="K194" s="1" t="s">
        <v>21</v>
      </c>
      <c r="L194" s="1" t="str">
        <f>HYPERLINK("https://files.afu.se/Downloads/Transcripts/Inception%20Radio%20(Mike%20Lucas)/2017 11 08 - Inception Radio Network - John Goodwin   Battlefield Earth  21st Century Edition_VmLuKMAbiW8 - transcript (automated).pdf","Transcript Link")</f>
        <v>Transcript Link</v>
      </c>
      <c r="M194" s="2" t="str">
        <f>HYPERLINK("https://files.afu.se/Downloads/Transcripts/Inception%20Radio%20(Mike%20Lucas)/2017 11 08 - Inception Radio Network - John Goodwin   Battlefield Earth  21st Century Edition_VmLuKMAbiW8 - transcript (automated).pdf","Transcript Link")</f>
        <v>Transcript Link</v>
      </c>
    </row>
    <row r="195" spans="1:13" ht="409.5">
      <c r="A195" s="1" t="s">
        <v>863</v>
      </c>
      <c r="B195" s="1" t="s">
        <v>13</v>
      </c>
      <c r="C195" s="4" t="s">
        <v>864</v>
      </c>
      <c r="D195" s="1" t="s">
        <v>865</v>
      </c>
      <c r="E195" s="1" t="s">
        <v>866</v>
      </c>
      <c r="F195" s="4" t="s">
        <v>16</v>
      </c>
      <c r="G195" s="1" t="s">
        <v>17</v>
      </c>
      <c r="H195" s="1" t="s">
        <v>18</v>
      </c>
      <c r="I195" s="1" t="s">
        <v>19</v>
      </c>
      <c r="J195" s="1" t="s">
        <v>867</v>
      </c>
      <c r="K195" s="1" t="s">
        <v>21</v>
      </c>
      <c r="L195" s="1" t="str">
        <f>HYPERLINK("https://files.afu.se/Downloads/Transcripts/Inception%20Radio%20(Mike%20Lucas)/2017 11 03 - Inception Radio Network - Carl &amp; Margery Higdon   The Carl Higdon Alien Abduction Story_789LVh-GF1Y - transcript (automated).pdf","Transcript Link")</f>
        <v>Transcript Link</v>
      </c>
      <c r="M195" s="2" t="str">
        <f>HYPERLINK("https://files.afu.se/Downloads/Transcripts/Inception%20Radio%20(Mike%20Lucas)/2017 11 03 - Inception Radio Network - Carl &amp; Margery Higdon   The Carl Higdon Alien Abduction Story_789LVh-GF1Y - transcript (automated).pdf","Transcript Link")</f>
        <v>Transcript Link</v>
      </c>
    </row>
    <row r="196" spans="1:13" ht="409.5">
      <c r="A196" s="1" t="s">
        <v>868</v>
      </c>
      <c r="B196" s="1" t="s">
        <v>13</v>
      </c>
      <c r="C196" s="4" t="s">
        <v>869</v>
      </c>
      <c r="D196" s="1" t="s">
        <v>870</v>
      </c>
      <c r="E196" s="1" t="s">
        <v>871</v>
      </c>
      <c r="F196" s="4" t="s">
        <v>16</v>
      </c>
      <c r="G196" s="1" t="s">
        <v>17</v>
      </c>
      <c r="H196" s="1" t="s">
        <v>18</v>
      </c>
      <c r="I196" s="1" t="s">
        <v>19</v>
      </c>
      <c r="J196" s="1" t="s">
        <v>872</v>
      </c>
      <c r="K196" s="1" t="s">
        <v>21</v>
      </c>
      <c r="L196" s="1" t="str">
        <f>HYPERLINK("https://files.afu.se/Downloads/Transcripts/Inception%20Radio%20(Mike%20Lucas)/2017 10 30 - Inception Radio Network - UFO Headline News   Wednesday October 25th, 2017_FNh3FkJ0gqk - transcript (automated).pdf","Transcript Link")</f>
        <v>Transcript Link</v>
      </c>
      <c r="M196" s="2" t="str">
        <f>HYPERLINK("https://files.afu.se/Downloads/Transcripts/Inception%20Radio%20(Mike%20Lucas)/2017 10 30 - Inception Radio Network - UFO Headline News   Wednesday October 25th, 2017_FNh3FkJ0gqk - transcript (automated).pdf","Transcript Link")</f>
        <v>Transcript Link</v>
      </c>
    </row>
    <row r="197" spans="1:13" ht="409.5">
      <c r="A197" s="1" t="s">
        <v>868</v>
      </c>
      <c r="B197" s="1" t="s">
        <v>13</v>
      </c>
      <c r="C197" s="4" t="s">
        <v>873</v>
      </c>
      <c r="D197" s="1" t="s">
        <v>874</v>
      </c>
      <c r="E197" s="1" t="s">
        <v>875</v>
      </c>
      <c r="F197" s="4" t="s">
        <v>16</v>
      </c>
      <c r="G197" s="1" t="s">
        <v>17</v>
      </c>
      <c r="H197" s="1" t="s">
        <v>18</v>
      </c>
      <c r="I197" s="1" t="s">
        <v>19</v>
      </c>
      <c r="J197" s="1" t="s">
        <v>876</v>
      </c>
      <c r="K197" s="1" t="s">
        <v>21</v>
      </c>
      <c r="L197" s="1" t="str">
        <f>HYPERLINK("https://files.afu.se/Downloads/Transcripts/Inception%20Radio%20(Mike%20Lucas)/2017 10 30 - Inception Radio Network - UFO Headline News   Tuesday October 24th, 2017_cdyTkrX6XiE - transcript (automated).pdf","Transcript Link")</f>
        <v>Transcript Link</v>
      </c>
      <c r="M197" s="2" t="str">
        <f>HYPERLINK("https://files.afu.se/Downloads/Transcripts/Inception%20Radio%20(Mike%20Lucas)/2017 10 30 - Inception Radio Network - UFO Headline News   Tuesday October 24th, 2017_cdyTkrX6XiE - transcript (automated).pdf","Transcript Link")</f>
        <v>Transcript Link</v>
      </c>
    </row>
    <row r="198" spans="1:13" ht="409.5">
      <c r="A198" s="1" t="s">
        <v>868</v>
      </c>
      <c r="B198" s="1" t="s">
        <v>13</v>
      </c>
      <c r="C198" s="4" t="s">
        <v>877</v>
      </c>
      <c r="D198" s="1" t="s">
        <v>878</v>
      </c>
      <c r="E198" s="1" t="s">
        <v>879</v>
      </c>
      <c r="F198" s="4" t="s">
        <v>16</v>
      </c>
      <c r="G198" s="1" t="s">
        <v>17</v>
      </c>
      <c r="H198" s="1" t="s">
        <v>18</v>
      </c>
      <c r="I198" s="1" t="s">
        <v>19</v>
      </c>
      <c r="J198" s="1" t="s">
        <v>880</v>
      </c>
      <c r="K198" s="1" t="s">
        <v>21</v>
      </c>
      <c r="L198" s="1" t="str">
        <f>HYPERLINK("https://files.afu.se/Downloads/Transcripts/Inception%20Radio%20(Mike%20Lucas)/2017 10 30 - Inception Radio Network - UFO Headline News   Monday October 23rd, 2017_1ZGg6wBwHUE - transcript (automated).pdf","Transcript Link")</f>
        <v>Transcript Link</v>
      </c>
      <c r="M198" s="2" t="str">
        <f>HYPERLINK("https://files.afu.se/Downloads/Transcripts/Inception%20Radio%20(Mike%20Lucas)/2017 10 30 - Inception Radio Network - UFO Headline News   Monday October 23rd, 2017_1ZGg6wBwHUE - transcript (automated).pdf","Transcript Link")</f>
        <v>Transcript Link</v>
      </c>
    </row>
    <row r="199" spans="1:13" ht="409.5">
      <c r="A199" s="1" t="s">
        <v>868</v>
      </c>
      <c r="B199" s="1" t="s">
        <v>13</v>
      </c>
      <c r="C199" s="4" t="s">
        <v>881</v>
      </c>
      <c r="D199" s="1" t="s">
        <v>882</v>
      </c>
      <c r="E199" s="1" t="s">
        <v>883</v>
      </c>
      <c r="F199" s="4" t="s">
        <v>16</v>
      </c>
      <c r="G199" s="1" t="s">
        <v>17</v>
      </c>
      <c r="H199" s="1" t="s">
        <v>18</v>
      </c>
      <c r="I199" s="1" t="s">
        <v>19</v>
      </c>
      <c r="J199" s="1" t="s">
        <v>884</v>
      </c>
      <c r="K199" s="1" t="s">
        <v>21</v>
      </c>
      <c r="L199" s="1" t="str">
        <f>HYPERLINK("https://files.afu.se/Downloads/Transcripts/Inception%20Radio%20(Mike%20Lucas)/2017 10 30 - Inception Radio Network - Jason Quitt   Bona Fide Time Traveler Shares Messages from the Future_PSPPN-6Rlzs - transcript (automated).pdf","Transcript Link")</f>
        <v>Transcript Link</v>
      </c>
      <c r="M199" s="2" t="str">
        <f>HYPERLINK("https://files.afu.se/Downloads/Transcripts/Inception%20Radio%20(Mike%20Lucas)/2017 10 30 - Inception Radio Network - Jason Quitt   Bona Fide Time Traveler Shares Messages from the Future_PSPPN-6Rlzs - transcript (automated).pdf","Transcript Link")</f>
        <v>Transcript Link</v>
      </c>
    </row>
    <row r="200" spans="1:13" ht="270">
      <c r="A200" s="1" t="s">
        <v>868</v>
      </c>
      <c r="B200" s="1" t="s">
        <v>13</v>
      </c>
      <c r="C200" s="4" t="s">
        <v>885</v>
      </c>
      <c r="D200" s="1" t="s">
        <v>886</v>
      </c>
      <c r="E200" s="1" t="s">
        <v>887</v>
      </c>
      <c r="F200" s="4" t="s">
        <v>16</v>
      </c>
      <c r="G200" s="1" t="s">
        <v>17</v>
      </c>
      <c r="H200" s="1" t="s">
        <v>18</v>
      </c>
      <c r="I200" s="1" t="s">
        <v>19</v>
      </c>
      <c r="J200" s="1" t="s">
        <v>888</v>
      </c>
      <c r="K200" s="1" t="s">
        <v>21</v>
      </c>
      <c r="L200" s="1" t="str">
        <f>HYPERLINK("https://files.afu.se/Downloads/Transcripts/Inception%20Radio%20(Mike%20Lucas)/2017 10 30 - Inception Radio Network - The Night Skype Crashed   Let's Blame it on the Paranormal_W-EAhaG-ub8 - transcript (automated).pdf","Transcript Link")</f>
        <v>Transcript Link</v>
      </c>
      <c r="M200" s="2" t="str">
        <f>HYPERLINK("https://files.afu.se/Downloads/Transcripts/Inception%20Radio%20(Mike%20Lucas)/2017 10 30 - Inception Radio Network - The Night Skype Crashed   Let's Blame it on the Paranormal_W-EAhaG-ub8 - transcript (automated).pdf","Transcript Link")</f>
        <v>Transcript Link</v>
      </c>
    </row>
    <row r="201" spans="1:13" ht="409.5">
      <c r="A201" s="1" t="s">
        <v>889</v>
      </c>
      <c r="B201" s="1" t="s">
        <v>13</v>
      </c>
      <c r="C201" s="4" t="s">
        <v>890</v>
      </c>
      <c r="D201" s="1" t="s">
        <v>891</v>
      </c>
      <c r="E201" s="1" t="s">
        <v>892</v>
      </c>
      <c r="F201" s="4" t="s">
        <v>16</v>
      </c>
      <c r="G201" s="1" t="s">
        <v>17</v>
      </c>
      <c r="H201" s="1" t="s">
        <v>18</v>
      </c>
      <c r="I201" s="1" t="s">
        <v>19</v>
      </c>
      <c r="J201" s="1" t="s">
        <v>893</v>
      </c>
      <c r="K201" s="1" t="s">
        <v>21</v>
      </c>
      <c r="L201" s="1" t="str">
        <f>HYPERLINK("https://files.afu.se/Downloads/Transcripts/Inception%20Radio%20(Mike%20Lucas)/2017 10 26 - Inception Radio Network - UFO Headline News   Thursday October 19th, 2017_sJAkbXpHpoc - transcript (automated).pdf","Transcript Link")</f>
        <v>Transcript Link</v>
      </c>
      <c r="M201" s="2" t="str">
        <f>HYPERLINK("https://files.afu.se/Downloads/Transcripts/Inception%20Radio%20(Mike%20Lucas)/2017 10 26 - Inception Radio Network - UFO Headline News   Thursday October 19th, 2017_sJAkbXpHpoc - transcript (automated).pdf","Transcript Link")</f>
        <v>Transcript Link</v>
      </c>
    </row>
    <row r="202" spans="1:13" ht="409.5">
      <c r="A202" s="1" t="s">
        <v>889</v>
      </c>
      <c r="B202" s="1" t="s">
        <v>13</v>
      </c>
      <c r="C202" s="4" t="s">
        <v>894</v>
      </c>
      <c r="D202" s="1" t="s">
        <v>895</v>
      </c>
      <c r="E202" s="1" t="s">
        <v>896</v>
      </c>
      <c r="F202" s="4" t="s">
        <v>16</v>
      </c>
      <c r="G202" s="1" t="s">
        <v>17</v>
      </c>
      <c r="H202" s="1" t="s">
        <v>18</v>
      </c>
      <c r="I202" s="1" t="s">
        <v>19</v>
      </c>
      <c r="J202" s="1" t="s">
        <v>897</v>
      </c>
      <c r="K202" s="1" t="s">
        <v>21</v>
      </c>
      <c r="L202" s="1" t="str">
        <f>HYPERLINK("https://files.afu.se/Downloads/Transcripts/Inception%20Radio%20(Mike%20Lucas)/2017 10 26 - Inception Radio Network - Brandon Massullo   This is Why You See Dead People_Y_49ObR0Ppc - transcript (automated).pdf","Transcript Link")</f>
        <v>Transcript Link</v>
      </c>
      <c r="M202" s="2" t="str">
        <f>HYPERLINK("https://files.afu.se/Downloads/Transcripts/Inception%20Radio%20(Mike%20Lucas)/2017 10 26 - Inception Radio Network - Brandon Massullo   This is Why You See Dead People_Y_49ObR0Ppc - transcript (automated).pdf","Transcript Link")</f>
        <v>Transcript Link</v>
      </c>
    </row>
    <row r="203" spans="1:13" ht="409.5">
      <c r="A203" s="1" t="s">
        <v>889</v>
      </c>
      <c r="B203" s="1" t="s">
        <v>13</v>
      </c>
      <c r="C203" s="4" t="s">
        <v>898</v>
      </c>
      <c r="D203" s="1" t="s">
        <v>899</v>
      </c>
      <c r="E203" s="1" t="s">
        <v>900</v>
      </c>
      <c r="F203" s="4" t="s">
        <v>16</v>
      </c>
      <c r="G203" s="1" t="s">
        <v>17</v>
      </c>
      <c r="H203" s="1" t="s">
        <v>18</v>
      </c>
      <c r="I203" s="1" t="s">
        <v>19</v>
      </c>
      <c r="J203" s="1" t="s">
        <v>901</v>
      </c>
      <c r="K203" s="1" t="s">
        <v>21</v>
      </c>
      <c r="L203" s="1" t="str">
        <f>HYPERLINK("https://files.afu.se/Downloads/Transcripts/Inception%20Radio%20(Mike%20Lucas)/2017 10 26 - Inception Radio Network - UFO Headline News   Weekend of Saturday October 21stSunday October 22nd, 2017_D6s63pBNvdU - transcript (automated).pdf","Transcript Link")</f>
        <v>Transcript Link</v>
      </c>
      <c r="M203" s="2" t="str">
        <f>HYPERLINK("https://files.afu.se/Downloads/Transcripts/Inception%20Radio%20(Mike%20Lucas)/2017 10 26 - Inception Radio Network - UFO Headline News   Weekend of Saturday October 21stSunday October 22nd, 2017_D6s63pBNvdU - transcript (automated).pdf","Transcript Link")</f>
        <v>Transcript Link</v>
      </c>
    </row>
    <row r="204" spans="1:13" ht="409.5">
      <c r="A204" s="1" t="s">
        <v>889</v>
      </c>
      <c r="B204" s="1" t="s">
        <v>13</v>
      </c>
      <c r="C204" s="4" t="s">
        <v>902</v>
      </c>
      <c r="D204" s="1" t="s">
        <v>903</v>
      </c>
      <c r="E204" s="1" t="s">
        <v>904</v>
      </c>
      <c r="F204" s="4" t="s">
        <v>16</v>
      </c>
      <c r="G204" s="1" t="s">
        <v>17</v>
      </c>
      <c r="H204" s="1" t="s">
        <v>18</v>
      </c>
      <c r="I204" s="1" t="s">
        <v>19</v>
      </c>
      <c r="J204" s="1" t="s">
        <v>905</v>
      </c>
      <c r="K204" s="1" t="s">
        <v>21</v>
      </c>
      <c r="L204" s="1" t="str">
        <f>HYPERLINK("https://files.afu.se/Downloads/Transcripts/Inception%20Radio%20(Mike%20Lucas)/2017 10 26 - Inception Radio Network - Heidi Hollis   How to Survive in a World Dominated by the Shadow People_6xpb6yBNKm4 - transcript (automated).pdf","Transcript Link")</f>
        <v>Transcript Link</v>
      </c>
      <c r="M204" s="2" t="str">
        <f>HYPERLINK("https://files.afu.se/Downloads/Transcripts/Inception%20Radio%20(Mike%20Lucas)/2017 10 26 - Inception Radio Network - Heidi Hollis   How to Survive in a World Dominated by the Shadow People_6xpb6yBNKm4 - transcript (automated).pdf","Transcript Link")</f>
        <v>Transcript Link</v>
      </c>
    </row>
    <row r="205" spans="1:13" ht="409.5">
      <c r="A205" s="1" t="s">
        <v>889</v>
      </c>
      <c r="B205" s="1" t="s">
        <v>13</v>
      </c>
      <c r="C205" s="4" t="s">
        <v>906</v>
      </c>
      <c r="D205" s="1" t="s">
        <v>907</v>
      </c>
      <c r="E205" s="1" t="s">
        <v>908</v>
      </c>
      <c r="F205" s="4" t="s">
        <v>16</v>
      </c>
      <c r="G205" s="1" t="s">
        <v>17</v>
      </c>
      <c r="H205" s="1" t="s">
        <v>18</v>
      </c>
      <c r="I205" s="1" t="s">
        <v>19</v>
      </c>
      <c r="J205" s="1" t="s">
        <v>909</v>
      </c>
      <c r="K205" s="1" t="s">
        <v>21</v>
      </c>
      <c r="L205" s="1" t="str">
        <f>HYPERLINK("https://files.afu.se/Downloads/Transcripts/Inception%20Radio%20(Mike%20Lucas)/2017 10 26 - Inception Radio Network - Alien Abductions   There is an Upside of Being Abducted, Right _jix8Q-Q5Og4 - transcript (automated).pdf","Transcript Link")</f>
        <v>Transcript Link</v>
      </c>
      <c r="M205" s="2" t="str">
        <f>HYPERLINK("https://files.afu.se/Downloads/Transcripts/Inception%20Radio%20(Mike%20Lucas)/2017 10 26 - Inception Radio Network - Alien Abductions   There is an Upside of Being Abducted, Right _jix8Q-Q5Og4 - transcript (automated).pdf","Transcript Link")</f>
        <v>Transcript Link</v>
      </c>
    </row>
    <row r="206" spans="1:13" ht="409.5">
      <c r="A206" s="1" t="s">
        <v>889</v>
      </c>
      <c r="B206" s="1" t="s">
        <v>13</v>
      </c>
      <c r="C206" s="4" t="s">
        <v>910</v>
      </c>
      <c r="D206" s="1" t="s">
        <v>911</v>
      </c>
      <c r="E206" s="1" t="s">
        <v>912</v>
      </c>
      <c r="F206" s="4" t="s">
        <v>16</v>
      </c>
      <c r="G206" s="1" t="s">
        <v>17</v>
      </c>
      <c r="H206" s="1" t="s">
        <v>18</v>
      </c>
      <c r="I206" s="1" t="s">
        <v>19</v>
      </c>
      <c r="J206" s="1" t="s">
        <v>913</v>
      </c>
      <c r="K206" s="1" t="s">
        <v>21</v>
      </c>
      <c r="L206" s="1" t="str">
        <f>HYPERLINK("https://files.afu.se/Downloads/Transcripts/Inception%20Radio%20(Mike%20Lucas)/2017 10 26 - Inception Radio Network - Gary Parker   How to Spot Extraterrestrial Messages on Ancient Pyramids_qwVpQzUI_9Q - transcript (automated).pdf","Transcript Link")</f>
        <v>Transcript Link</v>
      </c>
      <c r="M206" s="2" t="str">
        <f>HYPERLINK("https://files.afu.se/Downloads/Transcripts/Inception%20Radio%20(Mike%20Lucas)/2017 10 26 - Inception Radio Network - Gary Parker   How to Spot Extraterrestrial Messages on Ancient Pyramids_qwVpQzUI_9Q - transcript (automated).pdf","Transcript Link")</f>
        <v>Transcript Link</v>
      </c>
    </row>
    <row r="207" spans="1:13" ht="409.5">
      <c r="A207" s="1" t="s">
        <v>889</v>
      </c>
      <c r="B207" s="1" t="s">
        <v>13</v>
      </c>
      <c r="C207" s="4" t="s">
        <v>914</v>
      </c>
      <c r="D207" s="1" t="s">
        <v>915</v>
      </c>
      <c r="E207" s="1" t="s">
        <v>916</v>
      </c>
      <c r="F207" s="4" t="s">
        <v>16</v>
      </c>
      <c r="G207" s="1" t="s">
        <v>17</v>
      </c>
      <c r="H207" s="1" t="s">
        <v>18</v>
      </c>
      <c r="I207" s="1" t="s">
        <v>19</v>
      </c>
      <c r="J207" s="1" t="s">
        <v>917</v>
      </c>
      <c r="K207" s="1" t="s">
        <v>21</v>
      </c>
      <c r="L207" s="1" t="str">
        <f>HYPERLINK("https://files.afu.se/Downloads/Transcripts/Inception%20Radio%20(Mike%20Lucas)/2017 10 26 - Inception Radio Network - UFO Headline News   Friday October 20th, 2017_n8lrZvYd8OE - transcript (automated).pdf","Transcript Link")</f>
        <v>Transcript Link</v>
      </c>
      <c r="M207" s="2" t="str">
        <f>HYPERLINK("https://files.afu.se/Downloads/Transcripts/Inception%20Radio%20(Mike%20Lucas)/2017 10 26 - Inception Radio Network - UFO Headline News   Friday October 20th, 2017_n8lrZvYd8OE - transcript (automated).pdf","Transcript Link")</f>
        <v>Transcript Link</v>
      </c>
    </row>
    <row r="208" spans="1:13" ht="409.5">
      <c r="A208" s="1" t="s">
        <v>889</v>
      </c>
      <c r="B208" s="1" t="s">
        <v>13</v>
      </c>
      <c r="C208" s="4" t="s">
        <v>918</v>
      </c>
      <c r="D208" s="1" t="s">
        <v>919</v>
      </c>
      <c r="E208" s="1" t="s">
        <v>920</v>
      </c>
      <c r="F208" s="4" t="s">
        <v>16</v>
      </c>
      <c r="G208" s="1" t="s">
        <v>17</v>
      </c>
      <c r="H208" s="1" t="s">
        <v>18</v>
      </c>
      <c r="I208" s="1" t="s">
        <v>19</v>
      </c>
      <c r="J208" s="1" t="s">
        <v>921</v>
      </c>
      <c r="K208" s="1" t="s">
        <v>21</v>
      </c>
      <c r="L208" s="1" t="str">
        <f>HYPERLINK("https://files.afu.se/Downloads/Transcripts/Inception%20Radio%20(Mike%20Lucas)/2017 10 26 - Inception Radio Network - Stan Gordon   UFOs, Bigfoot &amp; Cryptids Encounters, Oh My!_P1XEJI9mpdo - transcript (automated).pdf","Transcript Link")</f>
        <v>Transcript Link</v>
      </c>
      <c r="M208" s="2" t="str">
        <f>HYPERLINK("https://files.afu.se/Downloads/Transcripts/Inception%20Radio%20(Mike%20Lucas)/2017 10 26 - Inception Radio Network - Stan Gordon   UFOs, Bigfoot &amp; Cryptids Encounters, Oh My!_P1XEJI9mpdo - transcript (automated).pdf","Transcript Link")</f>
        <v>Transcript Link</v>
      </c>
    </row>
    <row r="209" spans="1:13" ht="409.5">
      <c r="A209" s="1" t="s">
        <v>922</v>
      </c>
      <c r="B209" s="1" t="s">
        <v>13</v>
      </c>
      <c r="C209" s="4" t="s">
        <v>923</v>
      </c>
      <c r="D209" s="1" t="s">
        <v>924</v>
      </c>
      <c r="E209" s="1" t="s">
        <v>925</v>
      </c>
      <c r="F209" s="4" t="s">
        <v>16</v>
      </c>
      <c r="G209" s="1" t="s">
        <v>17</v>
      </c>
      <c r="H209" s="1" t="s">
        <v>18</v>
      </c>
      <c r="I209" s="1" t="s">
        <v>19</v>
      </c>
      <c r="J209" s="1" t="s">
        <v>926</v>
      </c>
      <c r="K209" s="1" t="s">
        <v>21</v>
      </c>
      <c r="L209" s="1" t="str">
        <f>HYPERLINK("https://files.afu.se/Downloads/Transcripts/Inception%20Radio%20(Mike%20Lucas)/2017 10 20 - Inception Radio Network - Dr. Rita Louise   Ancient Gods &amp; Goddesses as Aliens - The Historical Evidence_AOE8dktejus - transcript (automated).pdf","Transcript Link")</f>
        <v>Transcript Link</v>
      </c>
      <c r="M209" s="2" t="str">
        <f>HYPERLINK("https://files.afu.se/Downloads/Transcripts/Inception%20Radio%20(Mike%20Lucas)/2017 10 20 - Inception Radio Network - Dr. Rita Louise   Ancient Gods &amp; Goddesses as Aliens - The Historical Evidence_AOE8dktejus - transcript (automated).pdf","Transcript Link")</f>
        <v>Transcript Link</v>
      </c>
    </row>
    <row r="210" spans="1:13" ht="409.5">
      <c r="A210" s="1" t="s">
        <v>922</v>
      </c>
      <c r="B210" s="1" t="s">
        <v>13</v>
      </c>
      <c r="C210" s="4" t="s">
        <v>927</v>
      </c>
      <c r="D210" s="1" t="s">
        <v>928</v>
      </c>
      <c r="E210" s="1" t="s">
        <v>929</v>
      </c>
      <c r="F210" s="4" t="s">
        <v>16</v>
      </c>
      <c r="G210" s="1" t="s">
        <v>17</v>
      </c>
      <c r="H210" s="1" t="s">
        <v>18</v>
      </c>
      <c r="I210" s="1" t="s">
        <v>19</v>
      </c>
      <c r="J210" s="1" t="s">
        <v>930</v>
      </c>
      <c r="K210" s="1" t="s">
        <v>21</v>
      </c>
      <c r="L210" s="1" t="str">
        <f>HYPERLINK("https://files.afu.se/Downloads/Transcripts/Inception%20Radio%20(Mike%20Lucas)/2017 10 20 - Inception Radio Network - Double-Switch Show   Men in Lead Masks &amp; Black-Eyed Children_tQwtbcMLTl0 - transcript (automated).pdf","Transcript Link")</f>
        <v>Transcript Link</v>
      </c>
      <c r="M210" s="2" t="str">
        <f>HYPERLINK("https://files.afu.se/Downloads/Transcripts/Inception%20Radio%20(Mike%20Lucas)/2017 10 20 - Inception Radio Network - Double-Switch Show   Men in Lead Masks &amp; Black-Eyed Children_tQwtbcMLTl0 - transcript (automated).pdf","Transcript Link")</f>
        <v>Transcript Link</v>
      </c>
    </row>
    <row r="211" spans="1:13" ht="409.5">
      <c r="A211" s="1" t="s">
        <v>922</v>
      </c>
      <c r="B211" s="1" t="s">
        <v>13</v>
      </c>
      <c r="C211" s="4" t="s">
        <v>931</v>
      </c>
      <c r="D211" s="1" t="s">
        <v>932</v>
      </c>
      <c r="E211" s="1" t="s">
        <v>933</v>
      </c>
      <c r="F211" s="4" t="s">
        <v>16</v>
      </c>
      <c r="G211" s="1" t="s">
        <v>17</v>
      </c>
      <c r="H211" s="1" t="s">
        <v>18</v>
      </c>
      <c r="I211" s="1" t="s">
        <v>19</v>
      </c>
      <c r="J211" s="1" t="s">
        <v>934</v>
      </c>
      <c r="K211" s="1" t="s">
        <v>21</v>
      </c>
      <c r="L211" s="1" t="str">
        <f>HYPERLINK("https://files.afu.se/Downloads/Transcripts/Inception%20Radio%20(Mike%20Lucas)/2017 10 20 - Inception Radio Network - Mark Muncy   Chilling Tales of Eerie Florida You Didn't Know_nHo1Y-bcXjw - transcript (automated).pdf","Transcript Link")</f>
        <v>Transcript Link</v>
      </c>
      <c r="M211" s="2" t="str">
        <f>HYPERLINK("https://files.afu.se/Downloads/Transcripts/Inception%20Radio%20(Mike%20Lucas)/2017 10 20 - Inception Radio Network - Mark Muncy   Chilling Tales of Eerie Florida You Didn't Know_nHo1Y-bcXjw - transcript (automated).pdf","Transcript Link")</f>
        <v>Transcript Link</v>
      </c>
    </row>
    <row r="212" spans="1:13" ht="409.5">
      <c r="A212" s="1" t="s">
        <v>935</v>
      </c>
      <c r="B212" s="1" t="s">
        <v>13</v>
      </c>
      <c r="C212" s="4" t="s">
        <v>936</v>
      </c>
      <c r="D212" s="1" t="s">
        <v>937</v>
      </c>
      <c r="E212" s="1" t="s">
        <v>938</v>
      </c>
      <c r="F212" s="4" t="s">
        <v>16</v>
      </c>
      <c r="G212" s="1" t="s">
        <v>17</v>
      </c>
      <c r="H212" s="1" t="s">
        <v>18</v>
      </c>
      <c r="I212" s="1" t="s">
        <v>19</v>
      </c>
      <c r="J212" s="1" t="s">
        <v>939</v>
      </c>
      <c r="K212" s="1" t="s">
        <v>21</v>
      </c>
      <c r="L212" s="1" t="str">
        <f>HYPERLINK("https://files.afu.se/Downloads/Transcripts/Inception%20Radio%20(Mike%20Lucas)/2017 10 19 - Inception Radio Network - UFO Headline News Weekend of Saturday October 14thSunday October 15th, 2017_GkkBQIbqeFM - transcript (automated).pdf","Transcript Link")</f>
        <v>Transcript Link</v>
      </c>
      <c r="M212" s="2" t="str">
        <f>HYPERLINK("https://files.afu.se/Downloads/Transcripts/Inception%20Radio%20(Mike%20Lucas)/2017 10 19 - Inception Radio Network - UFO Headline News Weekend of Saturday October 14thSunday October 15th, 2017_GkkBQIbqeFM - transcript (automated).pdf","Transcript Link")</f>
        <v>Transcript Link</v>
      </c>
    </row>
    <row r="213" spans="1:13" ht="409.5">
      <c r="A213" s="1" t="s">
        <v>935</v>
      </c>
      <c r="B213" s="1" t="s">
        <v>13</v>
      </c>
      <c r="C213" s="4" t="s">
        <v>940</v>
      </c>
      <c r="D213" s="1" t="s">
        <v>941</v>
      </c>
      <c r="E213" s="1" t="s">
        <v>942</v>
      </c>
      <c r="F213" s="4" t="s">
        <v>16</v>
      </c>
      <c r="G213" s="1" t="s">
        <v>17</v>
      </c>
      <c r="H213" s="1" t="s">
        <v>18</v>
      </c>
      <c r="I213" s="1" t="s">
        <v>19</v>
      </c>
      <c r="J213" s="1" t="s">
        <v>943</v>
      </c>
      <c r="K213" s="1" t="s">
        <v>21</v>
      </c>
      <c r="L213" s="1" t="str">
        <f>HYPERLINK("https://files.afu.se/Downloads/Transcripts/Inception%20Radio%20(Mike%20Lucas)/2017 10 19 - Inception Radio Network - UFO Headline News   Tuesday October 17th, 2017_zrcbd7dcXic - transcript (automated).pdf","Transcript Link")</f>
        <v>Transcript Link</v>
      </c>
      <c r="M213" s="2" t="str">
        <f>HYPERLINK("https://files.afu.se/Downloads/Transcripts/Inception%20Radio%20(Mike%20Lucas)/2017 10 19 - Inception Radio Network - UFO Headline News   Tuesday October 17th, 2017_zrcbd7dcXic - transcript (automated).pdf","Transcript Link")</f>
        <v>Transcript Link</v>
      </c>
    </row>
    <row r="214" spans="1:13" ht="409.5">
      <c r="A214" s="1" t="s">
        <v>935</v>
      </c>
      <c r="B214" s="1" t="s">
        <v>13</v>
      </c>
      <c r="C214" s="4" t="s">
        <v>944</v>
      </c>
      <c r="D214" s="1" t="s">
        <v>945</v>
      </c>
      <c r="E214" s="1" t="s">
        <v>946</v>
      </c>
      <c r="F214" s="4" t="s">
        <v>16</v>
      </c>
      <c r="G214" s="1" t="s">
        <v>17</v>
      </c>
      <c r="H214" s="1" t="s">
        <v>18</v>
      </c>
      <c r="I214" s="1" t="s">
        <v>19</v>
      </c>
      <c r="J214" s="1" t="s">
        <v>947</v>
      </c>
      <c r="K214" s="1" t="s">
        <v>21</v>
      </c>
      <c r="L214" s="1" t="str">
        <f>HYPERLINK("https://files.afu.se/Downloads/Transcripts/Inception%20Radio%20(Mike%20Lucas)/2017 10 19 - Inception Radio Network - UFO Headline News   Monday October 16th, 2017_C8L-Xpo91XE - transcript (automated).pdf","Transcript Link")</f>
        <v>Transcript Link</v>
      </c>
      <c r="M214" s="2" t="str">
        <f>HYPERLINK("https://files.afu.se/Downloads/Transcripts/Inception%20Radio%20(Mike%20Lucas)/2017 10 19 - Inception Radio Network - UFO Headline News   Monday October 16th, 2017_C8L-Xpo91XE - transcript (automated).pdf","Transcript Link")</f>
        <v>Transcript Link</v>
      </c>
    </row>
    <row r="215" spans="1:13" ht="409.5">
      <c r="A215" s="1" t="s">
        <v>935</v>
      </c>
      <c r="B215" s="1" t="s">
        <v>13</v>
      </c>
      <c r="C215" s="4" t="s">
        <v>948</v>
      </c>
      <c r="D215" s="1" t="s">
        <v>949</v>
      </c>
      <c r="E215" s="1" t="s">
        <v>950</v>
      </c>
      <c r="F215" s="4" t="s">
        <v>16</v>
      </c>
      <c r="G215" s="1" t="s">
        <v>17</v>
      </c>
      <c r="H215" s="1" t="s">
        <v>18</v>
      </c>
      <c r="I215" s="1" t="s">
        <v>19</v>
      </c>
      <c r="J215" s="1" t="s">
        <v>951</v>
      </c>
      <c r="K215" s="1" t="s">
        <v>21</v>
      </c>
      <c r="L215" s="1" t="str">
        <f>HYPERLINK("https://files.afu.se/Downloads/Transcripts/Inception%20Radio%20(Mike%20Lucas)/2017 10 19 - Inception Radio Network - Titus Joseph   Holistic New Concept that Reconciles Science to Spirituality_gvKWo6oEDkM - transcript (automated).pdf","Transcript Link")</f>
        <v>Transcript Link</v>
      </c>
      <c r="M215" s="2" t="str">
        <f>HYPERLINK("https://files.afu.se/Downloads/Transcripts/Inception%20Radio%20(Mike%20Lucas)/2017 10 19 - Inception Radio Network - Titus Joseph   Holistic New Concept that Reconciles Science to Spirituality_gvKWo6oEDkM - transcript (automated).pdf","Transcript Link")</f>
        <v>Transcript Link</v>
      </c>
    </row>
    <row r="216" spans="1:13" ht="409.5">
      <c r="A216" s="1" t="s">
        <v>935</v>
      </c>
      <c r="B216" s="1" t="s">
        <v>13</v>
      </c>
      <c r="C216" s="4" t="s">
        <v>952</v>
      </c>
      <c r="D216" s="1" t="s">
        <v>953</v>
      </c>
      <c r="E216" s="1" t="s">
        <v>954</v>
      </c>
      <c r="F216" s="4" t="s">
        <v>16</v>
      </c>
      <c r="G216" s="1" t="s">
        <v>17</v>
      </c>
      <c r="H216" s="1" t="s">
        <v>18</v>
      </c>
      <c r="I216" s="1" t="s">
        <v>19</v>
      </c>
      <c r="J216" s="1" t="s">
        <v>955</v>
      </c>
      <c r="K216" s="1" t="s">
        <v>21</v>
      </c>
      <c r="L216" s="1" t="str">
        <f>HYPERLINK("https://files.afu.se/Downloads/Transcripts/Inception%20Radio%20(Mike%20Lucas)/2017 10 19 - Inception Radio Network - UFO Headline News   Wednesday October 18th, 2017_B57_1hJN_QM - transcript (automated).pdf","Transcript Link")</f>
        <v>Transcript Link</v>
      </c>
      <c r="M216" s="2" t="str">
        <f>HYPERLINK("https://files.afu.se/Downloads/Transcripts/Inception%20Radio%20(Mike%20Lucas)/2017 10 19 - Inception Radio Network - UFO Headline News   Wednesday October 18th, 2017_B57_1hJN_QM - transcript (automated).pdf","Transcript Link")</f>
        <v>Transcript Link</v>
      </c>
    </row>
    <row r="217" spans="1:13" ht="409.5">
      <c r="A217" s="1" t="s">
        <v>935</v>
      </c>
      <c r="B217" s="1" t="s">
        <v>13</v>
      </c>
      <c r="C217" s="4" t="s">
        <v>956</v>
      </c>
      <c r="D217" s="1" t="s">
        <v>957</v>
      </c>
      <c r="E217" s="1" t="s">
        <v>958</v>
      </c>
      <c r="F217" s="4" t="s">
        <v>16</v>
      </c>
      <c r="G217" s="1" t="s">
        <v>17</v>
      </c>
      <c r="H217" s="1" t="s">
        <v>18</v>
      </c>
      <c r="I217" s="1" t="s">
        <v>19</v>
      </c>
      <c r="J217" s="1" t="s">
        <v>959</v>
      </c>
      <c r="K217" s="1" t="s">
        <v>21</v>
      </c>
      <c r="L217" s="1" t="str">
        <f>HYPERLINK("https://files.afu.se/Downloads/Transcripts/Inception%20Radio%20(Mike%20Lucas)/2017 10 19 - Inception Radio Network - Grant Cameron   Charlie Red Star  Canada's Most Incredible UFO Flap_sZDehQaXGvw - transcript (automated).pdf","Transcript Link")</f>
        <v>Transcript Link</v>
      </c>
      <c r="M217" s="2" t="str">
        <f>HYPERLINK("https://files.afu.se/Downloads/Transcripts/Inception%20Radio%20(Mike%20Lucas)/2017 10 19 - Inception Radio Network - Grant Cameron   Charlie Red Star  Canada's Most Incredible UFO Flap_sZDehQaXGvw - transcript (automated).pdf","Transcript Link")</f>
        <v>Transcript Link</v>
      </c>
    </row>
    <row r="218" spans="1:13" ht="409.5">
      <c r="A218" s="1" t="s">
        <v>960</v>
      </c>
      <c r="B218" s="1" t="s">
        <v>13</v>
      </c>
      <c r="C218" s="4" t="s">
        <v>961</v>
      </c>
      <c r="D218" s="1" t="s">
        <v>962</v>
      </c>
      <c r="E218" s="1" t="s">
        <v>963</v>
      </c>
      <c r="F218" s="4" t="s">
        <v>16</v>
      </c>
      <c r="G218" s="1" t="s">
        <v>17</v>
      </c>
      <c r="H218" s="1" t="s">
        <v>18</v>
      </c>
      <c r="I218" s="1" t="s">
        <v>19</v>
      </c>
      <c r="J218" s="1" t="s">
        <v>964</v>
      </c>
      <c r="K218" s="1" t="s">
        <v>21</v>
      </c>
      <c r="L218" s="1" t="str">
        <f>HYPERLINK("https://files.afu.se/Downloads/Transcripts/Inception%20Radio%20(Mike%20Lucas)/2017 10 14 - Inception Radio Network - Paranormal Blender Ep. 5   Roundtable Chat on Cryptids, Aliens, &amp; Ghosts_hQ4YK2Yrzfo - transcript (automated).pdf","Transcript Link")</f>
        <v>Transcript Link</v>
      </c>
      <c r="M218" s="2" t="str">
        <f>HYPERLINK("https://files.afu.se/Downloads/Transcripts/Inception%20Radio%20(Mike%20Lucas)/2017 10 14 - Inception Radio Network - Paranormal Blender Ep. 5   Roundtable Chat on Cryptids, Aliens, &amp; Ghosts_hQ4YK2Yrzfo - transcript (automated).pdf","Transcript Link")</f>
        <v>Transcript Link</v>
      </c>
    </row>
    <row r="219" spans="1:13" ht="409.5">
      <c r="A219" s="1" t="s">
        <v>960</v>
      </c>
      <c r="B219" s="1" t="s">
        <v>13</v>
      </c>
      <c r="C219" s="4" t="s">
        <v>965</v>
      </c>
      <c r="D219" s="1" t="s">
        <v>966</v>
      </c>
      <c r="E219" s="1" t="s">
        <v>967</v>
      </c>
      <c r="F219" s="4" t="s">
        <v>16</v>
      </c>
      <c r="G219" s="1" t="s">
        <v>17</v>
      </c>
      <c r="H219" s="1" t="s">
        <v>18</v>
      </c>
      <c r="I219" s="1" t="s">
        <v>19</v>
      </c>
      <c r="J219" s="1" t="s">
        <v>968</v>
      </c>
      <c r="K219" s="1" t="s">
        <v>21</v>
      </c>
      <c r="L219" s="1" t="str">
        <f>HYPERLINK("https://files.afu.se/Downloads/Transcripts/Inception%20Radio%20(Mike%20Lucas)/2017 10 14 - Inception Radio Network - Tim Swartz   A Conspiracy Machine at Work to Suppress the Truth_8gkdS_Y4UeY - transcript (automated).pdf","Transcript Link")</f>
        <v>Transcript Link</v>
      </c>
      <c r="M219" s="2" t="str">
        <f>HYPERLINK("https://files.afu.se/Downloads/Transcripts/Inception%20Radio%20(Mike%20Lucas)/2017 10 14 - Inception Radio Network - Tim Swartz   A Conspiracy Machine at Work to Suppress the Truth_8gkdS_Y4UeY - transcript (automated).pdf","Transcript Link")</f>
        <v>Transcript Link</v>
      </c>
    </row>
    <row r="220" spans="1:13" ht="409.5">
      <c r="A220" s="1" t="s">
        <v>960</v>
      </c>
      <c r="B220" s="1" t="s">
        <v>13</v>
      </c>
      <c r="C220" s="4" t="s">
        <v>969</v>
      </c>
      <c r="D220" s="1" t="s">
        <v>970</v>
      </c>
      <c r="E220" s="1" t="s">
        <v>971</v>
      </c>
      <c r="F220" s="4" t="s">
        <v>16</v>
      </c>
      <c r="G220" s="1" t="s">
        <v>17</v>
      </c>
      <c r="H220" s="1" t="s">
        <v>18</v>
      </c>
      <c r="I220" s="1" t="s">
        <v>19</v>
      </c>
      <c r="J220" s="1" t="s">
        <v>972</v>
      </c>
      <c r="K220" s="1" t="s">
        <v>21</v>
      </c>
      <c r="L220" s="1" t="str">
        <f>HYPERLINK("https://files.afu.se/Downloads/Transcripts/Inception%20Radio%20(Mike%20Lucas)/2017 10 14 - Inception Radio Network - UFO Headline News Thursday October 12th, 2017_U2kHPVxtnR0 - transcript (automated).pdf","Transcript Link")</f>
        <v>Transcript Link</v>
      </c>
      <c r="M220" s="2" t="str">
        <f>HYPERLINK("https://files.afu.se/Downloads/Transcripts/Inception%20Radio%20(Mike%20Lucas)/2017 10 14 - Inception Radio Network - UFO Headline News Thursday October 12th, 2017_U2kHPVxtnR0 - transcript (automated).pdf","Transcript Link")</f>
        <v>Transcript Link</v>
      </c>
    </row>
    <row r="221" spans="1:13" ht="409.5">
      <c r="A221" s="1" t="s">
        <v>960</v>
      </c>
      <c r="B221" s="1" t="s">
        <v>13</v>
      </c>
      <c r="C221" s="4" t="s">
        <v>973</v>
      </c>
      <c r="D221" s="1" t="s">
        <v>974</v>
      </c>
      <c r="E221" s="1" t="s">
        <v>975</v>
      </c>
      <c r="F221" s="4" t="s">
        <v>16</v>
      </c>
      <c r="G221" s="1" t="s">
        <v>17</v>
      </c>
      <c r="H221" s="1" t="s">
        <v>18</v>
      </c>
      <c r="I221" s="1" t="s">
        <v>19</v>
      </c>
      <c r="J221" s="1" t="s">
        <v>976</v>
      </c>
      <c r="K221" s="1" t="s">
        <v>21</v>
      </c>
      <c r="L221" s="1" t="str">
        <f>HYPERLINK("https://files.afu.se/Downloads/Transcripts/Inception%20Radio%20(Mike%20Lucas)/2017 10 14 - Inception Radio Network - UFO Headline News   Monday October 9th, 2017_Ihg5yl9cwa8 - transcript (automated).pdf","Transcript Link")</f>
        <v>Transcript Link</v>
      </c>
      <c r="M221" s="2" t="str">
        <f>HYPERLINK("https://files.afu.se/Downloads/Transcripts/Inception%20Radio%20(Mike%20Lucas)/2017 10 14 - Inception Radio Network - UFO Headline News   Monday October 9th, 2017_Ihg5yl9cwa8 - transcript (automated).pdf","Transcript Link")</f>
        <v>Transcript Link</v>
      </c>
    </row>
    <row r="222" spans="1:13" ht="409.5">
      <c r="A222" s="1" t="s">
        <v>960</v>
      </c>
      <c r="B222" s="1" t="s">
        <v>13</v>
      </c>
      <c r="C222" s="4" t="s">
        <v>977</v>
      </c>
      <c r="D222" s="1" t="s">
        <v>978</v>
      </c>
      <c r="E222" s="1" t="s">
        <v>979</v>
      </c>
      <c r="F222" s="4" t="s">
        <v>16</v>
      </c>
      <c r="G222" s="1" t="s">
        <v>17</v>
      </c>
      <c r="H222" s="1" t="s">
        <v>18</v>
      </c>
      <c r="I222" s="1" t="s">
        <v>19</v>
      </c>
      <c r="J222" s="1" t="s">
        <v>980</v>
      </c>
      <c r="K222" s="1" t="s">
        <v>21</v>
      </c>
      <c r="L222" s="1" t="str">
        <f>HYPERLINK("https://files.afu.se/Downloads/Transcripts/Inception%20Radio%20(Mike%20Lucas)/2017 10 14 - Inception Radio Network - Dr. Richard Boylan   Joining an Intergalactic Star Nations of Alien Races_UkuMsqzSv74 - transcript (automated).pdf","Transcript Link")</f>
        <v>Transcript Link</v>
      </c>
      <c r="M222" s="2" t="str">
        <f>HYPERLINK("https://files.afu.se/Downloads/Transcripts/Inception%20Radio%20(Mike%20Lucas)/2017 10 14 - Inception Radio Network - Dr. Richard Boylan   Joining an Intergalactic Star Nations of Alien Races_UkuMsqzSv74 - transcript (automated).pdf","Transcript Link")</f>
        <v>Transcript Link</v>
      </c>
    </row>
    <row r="223" spans="1:13" ht="409.5">
      <c r="A223" s="1" t="s">
        <v>960</v>
      </c>
      <c r="B223" s="1" t="s">
        <v>13</v>
      </c>
      <c r="C223" s="4" t="s">
        <v>981</v>
      </c>
      <c r="D223" s="1" t="s">
        <v>982</v>
      </c>
      <c r="E223" s="1" t="s">
        <v>983</v>
      </c>
      <c r="F223" s="4" t="s">
        <v>16</v>
      </c>
      <c r="G223" s="1" t="s">
        <v>17</v>
      </c>
      <c r="H223" s="1" t="s">
        <v>18</v>
      </c>
      <c r="I223" s="1" t="s">
        <v>19</v>
      </c>
      <c r="J223" s="1" t="s">
        <v>984</v>
      </c>
      <c r="K223" s="1" t="s">
        <v>21</v>
      </c>
      <c r="L223" s="1" t="str">
        <f>HYPERLINK("https://files.afu.se/Downloads/Transcripts/Inception%20Radio%20(Mike%20Lucas)/2017 10 14 - Inception Radio Network - Marie D. Jones   Archetypes, Reprograming Your Subconscious, and The Power of The Mind_WEwsUvdake4 - transcript (automated).pdf","Transcript Link")</f>
        <v>Transcript Link</v>
      </c>
      <c r="M223" s="2" t="str">
        <f>HYPERLINK("https://files.afu.se/Downloads/Transcripts/Inception%20Radio%20(Mike%20Lucas)/2017 10 14 - Inception Radio Network - Marie D. Jones   Archetypes, Reprograming Your Subconscious, and The Power of The Mind_WEwsUvdake4 - transcript (automated).pdf","Transcript Link")</f>
        <v>Transcript Link</v>
      </c>
    </row>
    <row r="224" spans="1:13" ht="409.5">
      <c r="A224" s="1" t="s">
        <v>960</v>
      </c>
      <c r="B224" s="1" t="s">
        <v>13</v>
      </c>
      <c r="C224" s="4" t="s">
        <v>985</v>
      </c>
      <c r="D224" s="1" t="s">
        <v>986</v>
      </c>
      <c r="E224" s="1" t="s">
        <v>987</v>
      </c>
      <c r="F224" s="4" t="s">
        <v>16</v>
      </c>
      <c r="G224" s="1" t="s">
        <v>17</v>
      </c>
      <c r="H224" s="1" t="s">
        <v>18</v>
      </c>
      <c r="I224" s="1" t="s">
        <v>19</v>
      </c>
      <c r="J224" s="1" t="s">
        <v>988</v>
      </c>
      <c r="K224" s="1" t="s">
        <v>21</v>
      </c>
      <c r="L224" s="1" t="str">
        <f>HYPERLINK("https://files.afu.se/Downloads/Transcripts/Inception%20Radio%20(Mike%20Lucas)/2017 10 14 - Inception Radio Network - UFO Headline News   Tuesday October 10th, 2017_P92gWSOALYQ - transcript (automated).pdf","Transcript Link")</f>
        <v>Transcript Link</v>
      </c>
      <c r="M224" s="2" t="str">
        <f>HYPERLINK("https://files.afu.se/Downloads/Transcripts/Inception%20Radio%20(Mike%20Lucas)/2017 10 14 - Inception Radio Network - UFO Headline News   Tuesday October 10th, 2017_P92gWSOALYQ - transcript (automated).pdf","Transcript Link")</f>
        <v>Transcript Link</v>
      </c>
    </row>
    <row r="225" spans="1:13" ht="345">
      <c r="A225" s="1" t="s">
        <v>960</v>
      </c>
      <c r="B225" s="1" t="s">
        <v>13</v>
      </c>
      <c r="C225" s="4" t="s">
        <v>989</v>
      </c>
      <c r="D225" s="1" t="s">
        <v>990</v>
      </c>
      <c r="E225" s="1" t="s">
        <v>991</v>
      </c>
      <c r="F225" s="4" t="s">
        <v>16</v>
      </c>
      <c r="G225" s="1" t="s">
        <v>17</v>
      </c>
      <c r="H225" s="1" t="s">
        <v>18</v>
      </c>
      <c r="I225" s="1" t="s">
        <v>19</v>
      </c>
      <c r="J225" s="1" t="s">
        <v>992</v>
      </c>
      <c r="K225" s="1" t="s">
        <v>21</v>
      </c>
      <c r="L225" s="1" t="str">
        <f>HYPERLINK("https://files.afu.se/Downloads/Transcripts/Inception%20Radio%20(Mike%20Lucas)/2017 10 14 - Inception Radio Network - The Live Audience Show, Part 2  Come Join the Fun!_Smx_4Jn2Za8 - transcript (automated).pdf","Transcript Link")</f>
        <v>Transcript Link</v>
      </c>
      <c r="M225" s="2" t="str">
        <f>HYPERLINK("https://files.afu.se/Downloads/Transcripts/Inception%20Radio%20(Mike%20Lucas)/2017 10 14 - Inception Radio Network - The Live Audience Show, Part 2  Come Join the Fun!_Smx_4Jn2Za8 - transcript (automated).pdf","Transcript Link")</f>
        <v>Transcript Link</v>
      </c>
    </row>
    <row r="226" spans="1:13" ht="150">
      <c r="A226" s="1" t="s">
        <v>960</v>
      </c>
      <c r="B226" s="1" t="s">
        <v>13</v>
      </c>
      <c r="C226" s="4" t="s">
        <v>993</v>
      </c>
      <c r="D226" s="1" t="s">
        <v>994</v>
      </c>
      <c r="E226" s="1" t="s">
        <v>995</v>
      </c>
      <c r="F226" s="4" t="s">
        <v>16</v>
      </c>
      <c r="G226" s="1" t="s">
        <v>17</v>
      </c>
      <c r="H226" s="1" t="s">
        <v>18</v>
      </c>
      <c r="I226" s="1" t="s">
        <v>19</v>
      </c>
      <c r="J226" s="1" t="s">
        <v>996</v>
      </c>
      <c r="K226" s="1" t="s">
        <v>21</v>
      </c>
      <c r="L226" s="1" t="str">
        <f>HYPERLINK("https://files.afu.se/Downloads/Transcripts/Inception%20Radio%20(Mike%20Lucas)/2017 10 14 - Inception Radio Network - UFO Headline News   Thursday September 28th, 2017_VBdwqE51QHU - transcript (automated).pdf","Transcript Link")</f>
        <v>Transcript Link</v>
      </c>
      <c r="M226" s="2" t="str">
        <f>HYPERLINK("https://files.afu.se/Downloads/Transcripts/Inception%20Radio%20(Mike%20Lucas)/2017 10 14 - Inception Radio Network - UFO Headline News   Thursday September 28th, 2017_VBdwqE51QHU - transcript (automated).pdf","Transcript Link")</f>
        <v>Transcript Link</v>
      </c>
    </row>
    <row r="227" spans="1:13" ht="150">
      <c r="A227" s="1" t="s">
        <v>960</v>
      </c>
      <c r="B227" s="1" t="s">
        <v>13</v>
      </c>
      <c r="C227" s="4" t="s">
        <v>997</v>
      </c>
      <c r="D227" s="1" t="s">
        <v>998</v>
      </c>
      <c r="E227" s="1" t="s">
        <v>999</v>
      </c>
      <c r="F227" s="4" t="s">
        <v>16</v>
      </c>
      <c r="G227" s="1" t="s">
        <v>17</v>
      </c>
      <c r="H227" s="1" t="s">
        <v>18</v>
      </c>
      <c r="I227" s="1" t="s">
        <v>19</v>
      </c>
      <c r="J227" s="1" t="s">
        <v>1000</v>
      </c>
      <c r="K227" s="1" t="s">
        <v>21</v>
      </c>
      <c r="L227" s="1" t="str">
        <f>HYPERLINK("https://files.afu.se/Downloads/Transcripts/Inception%20Radio%20(Mike%20Lucas)/2017 10 14 - Inception Radio Network - UFO Headline News Weekend of Saturday September 30th Sunday October 1st, 2017_ot3Ol5aNjCA - transcript (automated).pdf","Transcript Link")</f>
        <v>Transcript Link</v>
      </c>
      <c r="M227" s="2" t="str">
        <f>HYPERLINK("https://files.afu.se/Downloads/Transcripts/Inception%20Radio%20(Mike%20Lucas)/2017 10 14 - Inception Radio Network - UFO Headline News Weekend of Saturday September 30th Sunday October 1st, 2017_ot3Ol5aNjCA - transcript (automated).pdf","Transcript Link")</f>
        <v>Transcript Link</v>
      </c>
    </row>
    <row r="228" spans="1:13" ht="409.5">
      <c r="A228" s="1" t="s">
        <v>960</v>
      </c>
      <c r="B228" s="1" t="s">
        <v>13</v>
      </c>
      <c r="C228" s="4" t="s">
        <v>1001</v>
      </c>
      <c r="D228" s="1" t="s">
        <v>1002</v>
      </c>
      <c r="E228" s="1" t="s">
        <v>1003</v>
      </c>
      <c r="F228" s="4" t="s">
        <v>16</v>
      </c>
      <c r="G228" s="1" t="s">
        <v>17</v>
      </c>
      <c r="H228" s="1" t="s">
        <v>18</v>
      </c>
      <c r="I228" s="1" t="s">
        <v>19</v>
      </c>
      <c r="J228" s="1" t="s">
        <v>1004</v>
      </c>
      <c r="K228" s="1" t="s">
        <v>21</v>
      </c>
      <c r="L228" s="1" t="str">
        <f>HYPERLINK("https://files.afu.se/Downloads/Transcripts/Inception%20Radio%20(Mike%20Lucas)/2017 10 14 - Inception Radio Network - UFO Headline News   Thursday October 5th, 2017_2QUMstW94lg - transcript (automated).pdf","Transcript Link")</f>
        <v>Transcript Link</v>
      </c>
      <c r="M228" s="2" t="str">
        <f>HYPERLINK("https://files.afu.se/Downloads/Transcripts/Inception%20Radio%20(Mike%20Lucas)/2017 10 14 - Inception Radio Network - UFO Headline News   Thursday October 5th, 2017_2QUMstW94lg - transcript (automated).pdf","Transcript Link")</f>
        <v>Transcript Link</v>
      </c>
    </row>
    <row r="229" spans="1:13" ht="409.5">
      <c r="A229" s="1" t="s">
        <v>960</v>
      </c>
      <c r="B229" s="1" t="s">
        <v>13</v>
      </c>
      <c r="C229" s="4" t="s">
        <v>1005</v>
      </c>
      <c r="D229" s="1" t="s">
        <v>1006</v>
      </c>
      <c r="E229" s="1" t="s">
        <v>1007</v>
      </c>
      <c r="F229" s="4" t="s">
        <v>16</v>
      </c>
      <c r="G229" s="1" t="s">
        <v>17</v>
      </c>
      <c r="H229" s="1" t="s">
        <v>18</v>
      </c>
      <c r="I229" s="1" t="s">
        <v>19</v>
      </c>
      <c r="J229" s="1" t="s">
        <v>1008</v>
      </c>
      <c r="K229" s="1" t="s">
        <v>21</v>
      </c>
      <c r="L229" s="1" t="str">
        <f>HYPERLINK("https://files.afu.se/Downloads/Transcripts/Inception%20Radio%20(Mike%20Lucas)/2017 10 14 - Inception Radio Network - UFO Headline News   Friday October 6th, 2017_QIX_M-LTfE8 - transcript (automated).pdf","Transcript Link")</f>
        <v>Transcript Link</v>
      </c>
      <c r="M229" s="2" t="str">
        <f>HYPERLINK("https://files.afu.se/Downloads/Transcripts/Inception%20Radio%20(Mike%20Lucas)/2017 10 14 - Inception Radio Network - UFO Headline News   Friday October 6th, 2017_QIX_M-LTfE8 - transcript (automated).pdf","Transcript Link")</f>
        <v>Transcript Link</v>
      </c>
    </row>
    <row r="230" spans="1:13" ht="409.5">
      <c r="A230" s="1" t="s">
        <v>960</v>
      </c>
      <c r="B230" s="1" t="s">
        <v>13</v>
      </c>
      <c r="C230" s="4" t="s">
        <v>1009</v>
      </c>
      <c r="D230" s="1" t="s">
        <v>1010</v>
      </c>
      <c r="E230" s="1" t="s">
        <v>1011</v>
      </c>
      <c r="F230" s="4" t="s">
        <v>16</v>
      </c>
      <c r="G230" s="1" t="s">
        <v>17</v>
      </c>
      <c r="H230" s="1" t="s">
        <v>18</v>
      </c>
      <c r="I230" s="1" t="s">
        <v>19</v>
      </c>
      <c r="J230" s="1" t="s">
        <v>1012</v>
      </c>
      <c r="K230" s="1" t="s">
        <v>21</v>
      </c>
      <c r="L230" s="1" t="str">
        <f>HYPERLINK("https://files.afu.se/Downloads/Transcripts/Inception%20Radio%20(Mike%20Lucas)/2017 10 14 - Inception Radio Network - UFO Headline News Weekend of Saturday October 7thSunday October 8th, 2017_dj2DoeE64jk - transcript (automated).pdf","Transcript Link")</f>
        <v>Transcript Link</v>
      </c>
      <c r="M230" s="2" t="str">
        <f>HYPERLINK("https://files.afu.se/Downloads/Transcripts/Inception%20Radio%20(Mike%20Lucas)/2017 10 14 - Inception Radio Network - UFO Headline News Weekend of Saturday October 7thSunday October 8th, 2017_dj2DoeE64jk - transcript (automated).pdf","Transcript Link")</f>
        <v>Transcript Link</v>
      </c>
    </row>
    <row r="231" spans="1:13" ht="409.5">
      <c r="A231" s="1" t="s">
        <v>960</v>
      </c>
      <c r="B231" s="1" t="s">
        <v>13</v>
      </c>
      <c r="C231" s="4" t="s">
        <v>1013</v>
      </c>
      <c r="D231" s="1" t="s">
        <v>1014</v>
      </c>
      <c r="E231" s="1" t="s">
        <v>1015</v>
      </c>
      <c r="F231" s="4" t="s">
        <v>16</v>
      </c>
      <c r="G231" s="1" t="s">
        <v>17</v>
      </c>
      <c r="H231" s="1" t="s">
        <v>18</v>
      </c>
      <c r="I231" s="1" t="s">
        <v>19</v>
      </c>
      <c r="J231" s="1" t="s">
        <v>1016</v>
      </c>
      <c r="K231" s="1" t="s">
        <v>21</v>
      </c>
      <c r="L231" s="1" t="str">
        <f>HYPERLINK("https://files.afu.se/Downloads/Transcripts/Inception%20Radio%20(Mike%20Lucas)/2017 10 14 - Inception Radio Network - John Ford UFO Nightmare Episode 25   New Legal Team Brings Hope!_cKMehg8kfDQ - transcript (automated).pdf","Transcript Link")</f>
        <v>Transcript Link</v>
      </c>
      <c r="M231" s="2" t="str">
        <f>HYPERLINK("https://files.afu.se/Downloads/Transcripts/Inception%20Radio%20(Mike%20Lucas)/2017 10 14 - Inception Radio Network - John Ford UFO Nightmare Episode 25   New Legal Team Brings Hope!_cKMehg8kfDQ - transcript (automated).pdf","Transcript Link")</f>
        <v>Transcript Link</v>
      </c>
    </row>
    <row r="232" spans="1:13" ht="409.5">
      <c r="A232" s="1" t="s">
        <v>1017</v>
      </c>
      <c r="B232" s="1" t="s">
        <v>13</v>
      </c>
      <c r="C232" s="4" t="s">
        <v>1018</v>
      </c>
      <c r="D232" s="1" t="s">
        <v>1019</v>
      </c>
      <c r="E232" s="1" t="s">
        <v>1020</v>
      </c>
      <c r="F232" s="4" t="s">
        <v>16</v>
      </c>
      <c r="G232" s="1" t="s">
        <v>17</v>
      </c>
      <c r="H232" s="1" t="s">
        <v>18</v>
      </c>
      <c r="I232" s="1" t="s">
        <v>19</v>
      </c>
      <c r="J232" s="1" t="s">
        <v>1021</v>
      </c>
      <c r="K232" s="1" t="s">
        <v>21</v>
      </c>
      <c r="L232" s="1" t="str">
        <f>HYPERLINK("https://files.afu.se/Downloads/Transcripts/Inception%20Radio%20(Mike%20Lucas)/2017 10 12 - Inception Radio Network - Edwin Becker   Life Inside of a Home Doomed by a True Haunting_9jX8z2opA6U - transcript (automated).pdf","Transcript Link")</f>
        <v>Transcript Link</v>
      </c>
      <c r="M232" s="2" t="str">
        <f>HYPERLINK("https://files.afu.se/Downloads/Transcripts/Inception%20Radio%20(Mike%20Lucas)/2017 10 12 - Inception Radio Network - Edwin Becker   Life Inside of a Home Doomed by a True Haunting_9jX8z2opA6U - transcript (automated).pdf","Transcript Link")</f>
        <v>Transcript Link</v>
      </c>
    </row>
    <row r="233" spans="1:13" ht="150">
      <c r="A233" s="1" t="s">
        <v>1017</v>
      </c>
      <c r="B233" s="1" t="s">
        <v>13</v>
      </c>
      <c r="C233" s="4" t="s">
        <v>1022</v>
      </c>
      <c r="D233" s="1" t="s">
        <v>1023</v>
      </c>
      <c r="E233" s="1" t="s">
        <v>1024</v>
      </c>
      <c r="F233" s="4" t="s">
        <v>16</v>
      </c>
      <c r="G233" s="1" t="s">
        <v>17</v>
      </c>
      <c r="H233" s="1" t="s">
        <v>18</v>
      </c>
      <c r="I233" s="1" t="s">
        <v>19</v>
      </c>
      <c r="J233" s="1" t="s">
        <v>1025</v>
      </c>
      <c r="K233" s="1" t="s">
        <v>21</v>
      </c>
      <c r="L233" s="1" t="str">
        <f>HYPERLINK("https://files.afu.se/Downloads/Transcripts/Inception%20Radio%20(Mike%20Lucas)/2017 10 12 - Inception Radio Network - UFO Headline News   Tuesday September 26th, 2017_nuHUsCH24Gs - transcript (automated).pdf","Transcript Link")</f>
        <v>Transcript Link</v>
      </c>
      <c r="M233" s="2" t="str">
        <f>HYPERLINK("https://files.afu.se/Downloads/Transcripts/Inception%20Radio%20(Mike%20Lucas)/2017 10 12 - Inception Radio Network - UFO Headline News   Tuesday September 26th, 2017_nuHUsCH24Gs - transcript (automated).pdf","Transcript Link")</f>
        <v>Transcript Link</v>
      </c>
    </row>
    <row r="234" spans="1:13" ht="409.5">
      <c r="A234" s="1" t="s">
        <v>1017</v>
      </c>
      <c r="B234" s="1" t="s">
        <v>13</v>
      </c>
      <c r="C234" s="4" t="s">
        <v>1026</v>
      </c>
      <c r="D234" s="1" t="s">
        <v>1027</v>
      </c>
      <c r="E234" s="1" t="s">
        <v>1028</v>
      </c>
      <c r="F234" s="4" t="s">
        <v>16</v>
      </c>
      <c r="G234" s="1" t="s">
        <v>17</v>
      </c>
      <c r="H234" s="1" t="s">
        <v>18</v>
      </c>
      <c r="I234" s="1" t="s">
        <v>19</v>
      </c>
      <c r="J234" s="1" t="s">
        <v>1029</v>
      </c>
      <c r="K234" s="1" t="s">
        <v>21</v>
      </c>
      <c r="L234" s="1" t="str">
        <f>HYPERLINK("https://files.afu.se/Downloads/Transcripts/Inception%20Radio%20(Mike%20Lucas)/2017 10 12 - Inception Radio Network - UFO Headline News   Tuesday October 3rd, 2017_953-wGSQeqo - transcript (automated).pdf","Transcript Link")</f>
        <v>Transcript Link</v>
      </c>
      <c r="M234" s="2" t="str">
        <f>HYPERLINK("https://files.afu.se/Downloads/Transcripts/Inception%20Radio%20(Mike%20Lucas)/2017 10 12 - Inception Radio Network - UFO Headline News   Tuesday October 3rd, 2017_953-wGSQeqo - transcript (automated).pdf","Transcript Link")</f>
        <v>Transcript Link</v>
      </c>
    </row>
    <row r="235" spans="1:13" ht="409.5">
      <c r="A235" s="1" t="s">
        <v>1030</v>
      </c>
      <c r="B235" s="1" t="s">
        <v>13</v>
      </c>
      <c r="C235" s="4" t="s">
        <v>1031</v>
      </c>
      <c r="D235" s="1" t="s">
        <v>1032</v>
      </c>
      <c r="E235" s="1" t="s">
        <v>1033</v>
      </c>
      <c r="F235" s="4" t="s">
        <v>16</v>
      </c>
      <c r="G235" s="1" t="s">
        <v>17</v>
      </c>
      <c r="H235" s="1" t="s">
        <v>18</v>
      </c>
      <c r="I235" s="1" t="s">
        <v>19</v>
      </c>
      <c r="J235" s="1" t="s">
        <v>1034</v>
      </c>
      <c r="K235" s="1" t="s">
        <v>21</v>
      </c>
      <c r="L235" s="1" t="str">
        <f>HYPERLINK("https://files.afu.se/Downloads/Transcripts/Inception%20Radio%20(Mike%20Lucas)/2017 10 07 - Inception Radio Network - Deborah Castellano   Using Glamour Magic in the Witchcraft Revolution_miknx_ztbb0 - transcript (automated).pdf","Transcript Link")</f>
        <v>Transcript Link</v>
      </c>
      <c r="M235" s="2" t="str">
        <f>HYPERLINK("https://files.afu.se/Downloads/Transcripts/Inception%20Radio%20(Mike%20Lucas)/2017 10 07 - Inception Radio Network - Deborah Castellano   Using Glamour Magic in the Witchcraft Revolution_miknx_ztbb0 - transcript (automated).pdf","Transcript Link")</f>
        <v>Transcript Link</v>
      </c>
    </row>
    <row r="236" spans="1:13" ht="360">
      <c r="A236" s="1" t="s">
        <v>1035</v>
      </c>
      <c r="B236" s="1" t="s">
        <v>13</v>
      </c>
      <c r="C236" s="4" t="s">
        <v>1036</v>
      </c>
      <c r="D236" s="1" t="s">
        <v>1037</v>
      </c>
      <c r="E236" s="1" t="s">
        <v>1038</v>
      </c>
      <c r="F236" s="4" t="s">
        <v>16</v>
      </c>
      <c r="G236" s="1" t="s">
        <v>17</v>
      </c>
      <c r="H236" s="1" t="s">
        <v>18</v>
      </c>
      <c r="I236" s="1" t="s">
        <v>19</v>
      </c>
      <c r="J236" s="1" t="s">
        <v>1039</v>
      </c>
      <c r="K236" s="1" t="s">
        <v>21</v>
      </c>
      <c r="L236" s="1" t="str">
        <f>HYPERLINK("https://files.afu.se/Downloads/Transcripts/Inception%20Radio%20(Mike%20Lucas)/2017 10 02 - Inception Radio Network - The Live Audience Show, Part 1  Come Join the Fun!_muZU38ROGlI - transcript (automated).pdf","Transcript Link")</f>
        <v>Transcript Link</v>
      </c>
      <c r="M236" s="2" t="str">
        <f>HYPERLINK("https://files.afu.se/Downloads/Transcripts/Inception%20Radio%20(Mike%20Lucas)/2017 10 02 - Inception Radio Network - The Live Audience Show, Part 1  Come Join the Fun!_muZU38ROGlI - transcript (automated).pdf","Transcript Link")</f>
        <v>Transcript Link</v>
      </c>
    </row>
    <row r="237" spans="1:13" ht="409.5">
      <c r="A237" s="1" t="s">
        <v>1040</v>
      </c>
      <c r="B237" s="1" t="s">
        <v>13</v>
      </c>
      <c r="C237" s="4" t="s">
        <v>1041</v>
      </c>
      <c r="D237" s="1" t="s">
        <v>1042</v>
      </c>
      <c r="E237" s="1" t="s">
        <v>1043</v>
      </c>
      <c r="F237" s="4" t="s">
        <v>16</v>
      </c>
      <c r="G237" s="1" t="s">
        <v>17</v>
      </c>
      <c r="H237" s="1" t="s">
        <v>18</v>
      </c>
      <c r="I237" s="1" t="s">
        <v>19</v>
      </c>
      <c r="J237" s="1" t="s">
        <v>1044</v>
      </c>
      <c r="K237" s="1" t="s">
        <v>21</v>
      </c>
      <c r="L237" s="1" t="str">
        <f>HYPERLINK("https://files.afu.se/Downloads/Transcripts/Inception%20Radio%20(Mike%20Lucas)/2017 10 01 - Inception Radio Network - UFO Orb Phenomenon   Are Aliens Using this Technology for a Purpose _nEsJ9lT7aY8 - transcript (automated).pdf","Transcript Link")</f>
        <v>Transcript Link</v>
      </c>
      <c r="M237" s="2" t="str">
        <f>HYPERLINK("https://files.afu.se/Downloads/Transcripts/Inception%20Radio%20(Mike%20Lucas)/2017 10 01 - Inception Radio Network - UFO Orb Phenomenon   Are Aliens Using this Technology for a Purpose _nEsJ9lT7aY8 - transcript (automated).pdf","Transcript Link")</f>
        <v>Transcript Link</v>
      </c>
    </row>
    <row r="238" spans="1:13" ht="409.5">
      <c r="A238" s="1" t="s">
        <v>1040</v>
      </c>
      <c r="B238" s="1" t="s">
        <v>13</v>
      </c>
      <c r="C238" s="4" t="s">
        <v>1045</v>
      </c>
      <c r="D238" s="1" t="s">
        <v>1046</v>
      </c>
      <c r="E238" s="1" t="s">
        <v>1047</v>
      </c>
      <c r="F238" s="4" t="s">
        <v>16</v>
      </c>
      <c r="G238" s="1" t="s">
        <v>17</v>
      </c>
      <c r="H238" s="1" t="s">
        <v>18</v>
      </c>
      <c r="I238" s="1" t="s">
        <v>19</v>
      </c>
      <c r="J238" s="1" t="s">
        <v>1048</v>
      </c>
      <c r="K238" s="1" t="s">
        <v>21</v>
      </c>
      <c r="L238" s="1" t="str">
        <f>HYPERLINK("https://files.afu.se/Downloads/Transcripts/Inception%20Radio%20(Mike%20Lucas)/2017 10 01 - Inception Radio Network - Heidi Hollis   The Shadow People &amp; Hat Man Phenomena in Full Light_CFUqA60CMk4 - transcript (automated).pdf","Transcript Link")</f>
        <v>Transcript Link</v>
      </c>
      <c r="M238" s="2" t="str">
        <f>HYPERLINK("https://files.afu.se/Downloads/Transcripts/Inception%20Radio%20(Mike%20Lucas)/2017 10 01 - Inception Radio Network - Heidi Hollis   The Shadow People &amp; Hat Man Phenomena in Full Light_CFUqA60CMk4 - transcript (automated).pdf","Transcript Link")</f>
        <v>Transcript Link</v>
      </c>
    </row>
    <row r="239" spans="1:13" ht="409.5">
      <c r="A239" s="1" t="s">
        <v>1049</v>
      </c>
      <c r="B239" s="1" t="s">
        <v>13</v>
      </c>
      <c r="C239" s="4" t="s">
        <v>1050</v>
      </c>
      <c r="D239" s="1" t="s">
        <v>1051</v>
      </c>
      <c r="E239" s="1" t="s">
        <v>1052</v>
      </c>
      <c r="F239" s="4" t="s">
        <v>16</v>
      </c>
      <c r="G239" s="1" t="s">
        <v>17</v>
      </c>
      <c r="H239" s="1" t="s">
        <v>18</v>
      </c>
      <c r="I239" s="1" t="s">
        <v>19</v>
      </c>
      <c r="J239" s="1" t="s">
        <v>1053</v>
      </c>
      <c r="K239" s="1" t="s">
        <v>21</v>
      </c>
      <c r="L239" s="1" t="str">
        <f>HYPERLINK("https://files.afu.se/Downloads/Transcripts/Inception%20Radio%20(Mike%20Lucas)/2017 09 28 - Inception Radio Network - Mark Anthony the Psychic Lawyer   Startling Evidence of Eternity After Death_fTLcCEWSICE - transcript (automated).pdf","Transcript Link")</f>
        <v>Transcript Link</v>
      </c>
      <c r="M239" s="2" t="str">
        <f>HYPERLINK("https://files.afu.se/Downloads/Transcripts/Inception%20Radio%20(Mike%20Lucas)/2017 09 28 - Inception Radio Network - Mark Anthony the Psychic Lawyer   Startling Evidence of Eternity After Death_fTLcCEWSICE - transcript (automated).pdf","Transcript Link")</f>
        <v>Transcript Link</v>
      </c>
    </row>
    <row r="240" spans="1:13" ht="409.5">
      <c r="A240" s="1" t="s">
        <v>1049</v>
      </c>
      <c r="B240" s="1" t="s">
        <v>13</v>
      </c>
      <c r="C240" s="4" t="s">
        <v>1054</v>
      </c>
      <c r="D240" s="1" t="s">
        <v>1055</v>
      </c>
      <c r="E240" s="1" t="s">
        <v>1056</v>
      </c>
      <c r="F240" s="4" t="s">
        <v>16</v>
      </c>
      <c r="G240" s="1" t="s">
        <v>17</v>
      </c>
      <c r="H240" s="1" t="s">
        <v>18</v>
      </c>
      <c r="I240" s="1" t="s">
        <v>19</v>
      </c>
      <c r="J240" s="1" t="s">
        <v>1057</v>
      </c>
      <c r="K240" s="1" t="s">
        <v>21</v>
      </c>
      <c r="L240" s="1" t="str">
        <f>HYPERLINK("https://files.afu.se/Downloads/Transcripts/Inception%20Radio%20(Mike%20Lucas)/2017 09 28 - Inception Radio Network - UFO Headline News   Weekend of Saturday September 23rdSunday September 24th, 2017_szE9kuKm1Z0 - transcript (automated).pdf","Transcript Link")</f>
        <v>Transcript Link</v>
      </c>
      <c r="M240" s="2" t="str">
        <f>HYPERLINK("https://files.afu.se/Downloads/Transcripts/Inception%20Radio%20(Mike%20Lucas)/2017 09 28 - Inception Radio Network - UFO Headline News   Weekend of Saturday September 23rdSunday September 24th, 2017_szE9kuKm1Z0 - transcript (automated).pdf","Transcript Link")</f>
        <v>Transcript Link</v>
      </c>
    </row>
    <row r="241" spans="1:13" ht="409.5">
      <c r="A241" s="1" t="s">
        <v>1058</v>
      </c>
      <c r="B241" s="1" t="s">
        <v>13</v>
      </c>
      <c r="C241" s="4" t="s">
        <v>1059</v>
      </c>
      <c r="D241" s="1" t="s">
        <v>1060</v>
      </c>
      <c r="E241" s="1" t="s">
        <v>1061</v>
      </c>
      <c r="F241" s="4" t="s">
        <v>16</v>
      </c>
      <c r="G241" s="1" t="s">
        <v>17</v>
      </c>
      <c r="H241" s="1" t="s">
        <v>18</v>
      </c>
      <c r="I241" s="1" t="s">
        <v>19</v>
      </c>
      <c r="J241" s="1" t="s">
        <v>1062</v>
      </c>
      <c r="K241" s="1" t="s">
        <v>21</v>
      </c>
      <c r="L241" s="1" t="str">
        <f>HYPERLINK("https://files.afu.se/Downloads/Transcripts/Inception%20Radio%20(Mike%20Lucas)/2017 09 27 - Inception Radio Network - Harvey Neiman   Four Secret Tips to Customize Wall Street_rjUxpYGXHPc - transcript (automated).pdf","Transcript Link")</f>
        <v>Transcript Link</v>
      </c>
      <c r="M241" s="2" t="str">
        <f>HYPERLINK("https://files.afu.se/Downloads/Transcripts/Inception%20Radio%20(Mike%20Lucas)/2017 09 27 - Inception Radio Network - Harvey Neiman   Four Secret Tips to Customize Wall Street_rjUxpYGXHPc - transcript (automated).pdf","Transcript Link")</f>
        <v>Transcript Link</v>
      </c>
    </row>
    <row r="242" spans="1:13" ht="409.5">
      <c r="A242" s="1" t="s">
        <v>1058</v>
      </c>
      <c r="B242" s="1" t="s">
        <v>13</v>
      </c>
      <c r="C242" s="4" t="s">
        <v>1063</v>
      </c>
      <c r="D242" s="1" t="s">
        <v>1064</v>
      </c>
      <c r="E242" s="1" t="s">
        <v>1065</v>
      </c>
      <c r="F242" s="4" t="s">
        <v>16</v>
      </c>
      <c r="G242" s="1" t="s">
        <v>17</v>
      </c>
      <c r="H242" s="1" t="s">
        <v>18</v>
      </c>
      <c r="I242" s="1" t="s">
        <v>19</v>
      </c>
      <c r="J242" s="1" t="s">
        <v>1066</v>
      </c>
      <c r="K242" s="1" t="s">
        <v>21</v>
      </c>
      <c r="L242" s="1" t="str">
        <f>HYPERLINK("https://files.afu.se/Downloads/Transcripts/Inception%20Radio%20(Mike%20Lucas)/2017 09 27 - Inception Radio Network - UFO Headline News   Monday September 25th, 2017_o-FwxcdenIo - transcript (automated).pdf","Transcript Link")</f>
        <v>Transcript Link</v>
      </c>
      <c r="M242" s="2" t="str">
        <f>HYPERLINK("https://files.afu.se/Downloads/Transcripts/Inception%20Radio%20(Mike%20Lucas)/2017 09 27 - Inception Radio Network - UFO Headline News   Monday September 25th, 2017_o-FwxcdenIo - transcript (automated).pdf","Transcript Link")</f>
        <v>Transcript Link</v>
      </c>
    </row>
    <row r="243" spans="1:13" ht="150">
      <c r="A243" s="1" t="s">
        <v>1058</v>
      </c>
      <c r="B243" s="1" t="s">
        <v>13</v>
      </c>
      <c r="C243" s="4" t="s">
        <v>1067</v>
      </c>
      <c r="D243" s="1" t="s">
        <v>1068</v>
      </c>
      <c r="E243" s="1" t="s">
        <v>1069</v>
      </c>
      <c r="F243" s="4" t="s">
        <v>16</v>
      </c>
      <c r="G243" s="1" t="s">
        <v>17</v>
      </c>
      <c r="H243" s="1" t="s">
        <v>18</v>
      </c>
      <c r="I243" s="1" t="s">
        <v>19</v>
      </c>
      <c r="J243" s="1" t="s">
        <v>1070</v>
      </c>
      <c r="K243" s="1" t="s">
        <v>21</v>
      </c>
      <c r="L243" s="1" t="str">
        <f>HYPERLINK("https://files.afu.se/Downloads/Transcripts/Inception%20Radio%20(Mike%20Lucas)/2017 09 27 - Inception Radio Network - UFO Headline News   Thursday September 14th, 2017_r_TwRRQjJ_g - transcript (automated).pdf","Transcript Link")</f>
        <v>Transcript Link</v>
      </c>
      <c r="M243" s="2" t="str">
        <f>HYPERLINK("https://files.afu.se/Downloads/Transcripts/Inception%20Radio%20(Mike%20Lucas)/2017 09 27 - Inception Radio Network - UFO Headline News   Thursday September 14th, 2017_r_TwRRQjJ_g - transcript (automated).pdf","Transcript Link")</f>
        <v>Transcript Link</v>
      </c>
    </row>
    <row r="244" spans="1:13" ht="150">
      <c r="A244" s="1" t="s">
        <v>1058</v>
      </c>
      <c r="B244" s="1" t="s">
        <v>13</v>
      </c>
      <c r="C244" s="4" t="s">
        <v>1071</v>
      </c>
      <c r="D244" s="1" t="s">
        <v>1072</v>
      </c>
      <c r="E244" s="1" t="s">
        <v>1073</v>
      </c>
      <c r="F244" s="4" t="s">
        <v>16</v>
      </c>
      <c r="G244" s="1" t="s">
        <v>17</v>
      </c>
      <c r="H244" s="1" t="s">
        <v>18</v>
      </c>
      <c r="I244" s="1" t="s">
        <v>19</v>
      </c>
      <c r="J244" s="1" t="s">
        <v>1074</v>
      </c>
      <c r="K244" s="1" t="s">
        <v>21</v>
      </c>
      <c r="L244" s="1" t="str">
        <f>HYPERLINK("https://files.afu.se/Downloads/Transcripts/Inception%20Radio%20(Mike%20Lucas)/2017 09 27 - Inception Radio Network - UFO Headline News   Friday September 15th, 2017_UAFkkOz8nl8 - transcript (automated).pdf","Transcript Link")</f>
        <v>Transcript Link</v>
      </c>
      <c r="M244" s="2" t="str">
        <f>HYPERLINK("https://files.afu.se/Downloads/Transcripts/Inception%20Radio%20(Mike%20Lucas)/2017 09 27 - Inception Radio Network - UFO Headline News   Friday September 15th, 2017_UAFkkOz8nl8 - transcript (automated).pdf","Transcript Link")</f>
        <v>Transcript Link</v>
      </c>
    </row>
    <row r="245" spans="1:13" ht="150">
      <c r="A245" s="1" t="s">
        <v>1058</v>
      </c>
      <c r="B245" s="1" t="s">
        <v>13</v>
      </c>
      <c r="C245" s="4" t="s">
        <v>1075</v>
      </c>
      <c r="D245" s="1" t="s">
        <v>1076</v>
      </c>
      <c r="E245" s="1" t="s">
        <v>1077</v>
      </c>
      <c r="F245" s="4" t="s">
        <v>16</v>
      </c>
      <c r="G245" s="1" t="s">
        <v>17</v>
      </c>
      <c r="H245" s="1" t="s">
        <v>18</v>
      </c>
      <c r="I245" s="1" t="s">
        <v>19</v>
      </c>
      <c r="J245" s="1" t="s">
        <v>1078</v>
      </c>
      <c r="K245" s="1" t="s">
        <v>21</v>
      </c>
      <c r="L245" s="1" t="str">
        <f>HYPERLINK("https://files.afu.se/Downloads/Transcripts/Inception%20Radio%20(Mike%20Lucas)/2017 09 27 - Inception Radio Network - UFO Headline News Weekend of Saturday September 16thSunday September 17th, 2017_WrMZDu1g8-w - transcript (automated).pdf","Transcript Link")</f>
        <v>Transcript Link</v>
      </c>
      <c r="M245" s="2" t="str">
        <f>HYPERLINK("https://files.afu.se/Downloads/Transcripts/Inception%20Radio%20(Mike%20Lucas)/2017 09 27 - Inception Radio Network - UFO Headline News Weekend of Saturday September 16thSunday September 17th, 2017_WrMZDu1g8-w - transcript (automated).pdf","Transcript Link")</f>
        <v>Transcript Link</v>
      </c>
    </row>
    <row r="246" spans="1:13" ht="150">
      <c r="A246" s="1" t="s">
        <v>1058</v>
      </c>
      <c r="B246" s="1" t="s">
        <v>13</v>
      </c>
      <c r="C246" s="4" t="s">
        <v>1079</v>
      </c>
      <c r="D246" s="1" t="s">
        <v>1080</v>
      </c>
      <c r="E246" s="1" t="s">
        <v>1081</v>
      </c>
      <c r="F246" s="4" t="s">
        <v>16</v>
      </c>
      <c r="G246" s="1" t="s">
        <v>17</v>
      </c>
      <c r="H246" s="1" t="s">
        <v>18</v>
      </c>
      <c r="I246" s="1" t="s">
        <v>19</v>
      </c>
      <c r="J246" s="1" t="s">
        <v>1082</v>
      </c>
      <c r="K246" s="1" t="s">
        <v>21</v>
      </c>
      <c r="L246" s="1" t="str">
        <f>HYPERLINK("https://files.afu.se/Downloads/Transcripts/Inception%20Radio%20(Mike%20Lucas)/2017 09 27 - Inception Radio Network - UFO Headline News   Monday September 18th, 2017_qv-MrR2WdAA - transcript (automated).pdf","Transcript Link")</f>
        <v>Transcript Link</v>
      </c>
      <c r="M246" s="2" t="str">
        <f>HYPERLINK("https://files.afu.se/Downloads/Transcripts/Inception%20Radio%20(Mike%20Lucas)/2017 09 27 - Inception Radio Network - UFO Headline News   Monday September 18th, 2017_qv-MrR2WdAA - transcript (automated).pdf","Transcript Link")</f>
        <v>Transcript Link</v>
      </c>
    </row>
    <row r="247" spans="1:13" ht="409.5">
      <c r="A247" s="1" t="s">
        <v>1058</v>
      </c>
      <c r="B247" s="1" t="s">
        <v>13</v>
      </c>
      <c r="C247" s="4" t="s">
        <v>1083</v>
      </c>
      <c r="D247" s="1" t="s">
        <v>1084</v>
      </c>
      <c r="E247" s="1" t="s">
        <v>1085</v>
      </c>
      <c r="F247" s="4" t="s">
        <v>16</v>
      </c>
      <c r="G247" s="1" t="s">
        <v>17</v>
      </c>
      <c r="H247" s="1" t="s">
        <v>18</v>
      </c>
      <c r="I247" s="1" t="s">
        <v>19</v>
      </c>
      <c r="J247" s="1" t="s">
        <v>1086</v>
      </c>
      <c r="K247" s="1" t="s">
        <v>21</v>
      </c>
      <c r="L247" s="1" t="str">
        <f>HYPERLINK("https://files.afu.se/Downloads/Transcripts/Inception%20Radio%20(Mike%20Lucas)/2017 09 27 - Inception Radio Network - Kevin Cook   Marian Apparitions Are Real and Here's Proof!_PJhR4xNAuOo - transcript (automated).pdf","Transcript Link")</f>
        <v>Transcript Link</v>
      </c>
      <c r="M247" s="2" t="str">
        <f>HYPERLINK("https://files.afu.se/Downloads/Transcripts/Inception%20Radio%20(Mike%20Lucas)/2017 09 27 - Inception Radio Network - Kevin Cook   Marian Apparitions Are Real and Here's Proof!_PJhR4xNAuOo - transcript (automated).pdf","Transcript Link")</f>
        <v>Transcript Link</v>
      </c>
    </row>
    <row r="248" spans="1:13" ht="409.5">
      <c r="A248" s="1" t="s">
        <v>1058</v>
      </c>
      <c r="B248" s="1" t="s">
        <v>13</v>
      </c>
      <c r="C248" s="4" t="s">
        <v>1087</v>
      </c>
      <c r="D248" s="1" t="s">
        <v>1088</v>
      </c>
      <c r="E248" s="1" t="s">
        <v>1089</v>
      </c>
      <c r="F248" s="4" t="s">
        <v>16</v>
      </c>
      <c r="G248" s="1" t="s">
        <v>17</v>
      </c>
      <c r="H248" s="1" t="s">
        <v>18</v>
      </c>
      <c r="I248" s="1" t="s">
        <v>19</v>
      </c>
      <c r="J248" s="1" t="s">
        <v>1090</v>
      </c>
      <c r="K248" s="1" t="s">
        <v>21</v>
      </c>
      <c r="L248" s="1" t="str">
        <f>HYPERLINK("https://files.afu.se/Downloads/Transcripts/Inception%20Radio%20(Mike%20Lucas)/2017 09 27 - Inception Radio Network - UFO Headline News   Tuesday September 19th, 2017_hET7w7XihV0 - transcript (automated).pdf","Transcript Link")</f>
        <v>Transcript Link</v>
      </c>
      <c r="M248" s="2" t="str">
        <f>HYPERLINK("https://files.afu.se/Downloads/Transcripts/Inception%20Radio%20(Mike%20Lucas)/2017 09 27 - Inception Radio Network - UFO Headline News   Tuesday September 19th, 2017_hET7w7XihV0 - transcript (automated).pdf","Transcript Link")</f>
        <v>Transcript Link</v>
      </c>
    </row>
    <row r="249" spans="1:13" ht="409.5">
      <c r="A249" s="1" t="s">
        <v>1058</v>
      </c>
      <c r="B249" s="1" t="s">
        <v>13</v>
      </c>
      <c r="C249" s="4" t="s">
        <v>1091</v>
      </c>
      <c r="D249" s="1" t="s">
        <v>1092</v>
      </c>
      <c r="E249" s="1" t="s">
        <v>1093</v>
      </c>
      <c r="F249" s="4" t="s">
        <v>16</v>
      </c>
      <c r="G249" s="1" t="s">
        <v>17</v>
      </c>
      <c r="H249" s="1" t="s">
        <v>18</v>
      </c>
      <c r="I249" s="1" t="s">
        <v>19</v>
      </c>
      <c r="J249" s="1" t="s">
        <v>1094</v>
      </c>
      <c r="K249" s="1" t="s">
        <v>21</v>
      </c>
      <c r="L249" s="1" t="str">
        <f>HYPERLINK("https://files.afu.se/Downloads/Transcripts/Inception%20Radio%20(Mike%20Lucas)/2017 09 27 - Inception Radio Network - UFO Headline News   Wednesday September 20th, 2017_sUGglvzTEAY - transcript (automated).pdf","Transcript Link")</f>
        <v>Transcript Link</v>
      </c>
      <c r="M249" s="2" t="str">
        <f>HYPERLINK("https://files.afu.se/Downloads/Transcripts/Inception%20Radio%20(Mike%20Lucas)/2017 09 27 - Inception Radio Network - UFO Headline News   Wednesday September 20th, 2017_sUGglvzTEAY - transcript (automated).pdf","Transcript Link")</f>
        <v>Transcript Link</v>
      </c>
    </row>
    <row r="250" spans="1:13" ht="409.5">
      <c r="A250" s="1" t="s">
        <v>1058</v>
      </c>
      <c r="B250" s="1" t="s">
        <v>13</v>
      </c>
      <c r="C250" s="4" t="s">
        <v>1095</v>
      </c>
      <c r="D250" s="1" t="s">
        <v>1096</v>
      </c>
      <c r="E250" s="1" t="s">
        <v>1097</v>
      </c>
      <c r="F250" s="4" t="s">
        <v>16</v>
      </c>
      <c r="G250" s="1" t="s">
        <v>17</v>
      </c>
      <c r="H250" s="1" t="s">
        <v>18</v>
      </c>
      <c r="I250" s="1" t="s">
        <v>19</v>
      </c>
      <c r="J250" s="1" t="s">
        <v>1098</v>
      </c>
      <c r="K250" s="1" t="s">
        <v>21</v>
      </c>
      <c r="L250" s="1" t="str">
        <f>HYPERLINK("https://files.afu.se/Downloads/Transcripts/Inception%20Radio%20(Mike%20Lucas)/2017 09 27 - Inception Radio Network - UFO Headline News   Thursday September 21st, 2017_dR1cLINRmjw - transcript (automated).pdf","Transcript Link")</f>
        <v>Transcript Link</v>
      </c>
      <c r="M250" s="2" t="str">
        <f>HYPERLINK("https://files.afu.se/Downloads/Transcripts/Inception%20Radio%20(Mike%20Lucas)/2017 09 27 - Inception Radio Network - UFO Headline News   Thursday September 21st, 2017_dR1cLINRmjw - transcript (automated).pdf","Transcript Link")</f>
        <v>Transcript Link</v>
      </c>
    </row>
    <row r="251" spans="1:13" ht="409.5">
      <c r="A251" s="1" t="s">
        <v>1058</v>
      </c>
      <c r="B251" s="1" t="s">
        <v>13</v>
      </c>
      <c r="C251" s="4" t="s">
        <v>1099</v>
      </c>
      <c r="D251" s="1" t="s">
        <v>1100</v>
      </c>
      <c r="E251" s="1" t="s">
        <v>1101</v>
      </c>
      <c r="F251" s="4" t="s">
        <v>16</v>
      </c>
      <c r="G251" s="1" t="s">
        <v>17</v>
      </c>
      <c r="H251" s="1" t="s">
        <v>18</v>
      </c>
      <c r="I251" s="1" t="s">
        <v>19</v>
      </c>
      <c r="J251" s="1" t="s">
        <v>1102</v>
      </c>
      <c r="K251" s="1" t="s">
        <v>21</v>
      </c>
      <c r="L251" s="1" t="str">
        <f>HYPERLINK("https://files.afu.se/Downloads/Transcripts/Inception%20Radio%20(Mike%20Lucas)/2017 09 27 - Inception Radio Network - Walter Bosley   Shocking Evidence of Breakaway Civilizations on the Moon and Mars_Md44jESR5DY - transcript (automated).pdf","Transcript Link")</f>
        <v>Transcript Link</v>
      </c>
      <c r="M251" s="2" t="str">
        <f>HYPERLINK("https://files.afu.se/Downloads/Transcripts/Inception%20Radio%20(Mike%20Lucas)/2017 09 27 - Inception Radio Network - Walter Bosley   Shocking Evidence of Breakaway Civilizations on the Moon and Mars_Md44jESR5DY - transcript (automated).pdf","Transcript Link")</f>
        <v>Transcript Link</v>
      </c>
    </row>
    <row r="252" spans="1:13" ht="409.5">
      <c r="A252" s="1" t="s">
        <v>1058</v>
      </c>
      <c r="B252" s="1" t="s">
        <v>13</v>
      </c>
      <c r="C252" s="4" t="s">
        <v>1103</v>
      </c>
      <c r="D252" s="1" t="s">
        <v>1104</v>
      </c>
      <c r="E252" s="1" t="s">
        <v>1105</v>
      </c>
      <c r="F252" s="4" t="s">
        <v>16</v>
      </c>
      <c r="G252" s="1" t="s">
        <v>17</v>
      </c>
      <c r="H252" s="1" t="s">
        <v>18</v>
      </c>
      <c r="I252" s="1" t="s">
        <v>19</v>
      </c>
      <c r="J252" s="1" t="s">
        <v>1106</v>
      </c>
      <c r="K252" s="1" t="s">
        <v>21</v>
      </c>
      <c r="L252" s="1" t="str">
        <f>HYPERLINK("https://files.afu.se/Downloads/Transcripts/Inception%20Radio%20(Mike%20Lucas)/2017 09 27 - Inception Radio Network - Switchblade Steve   A Correspondent's Tale of MIB &amp; Lochness Monster_751dSVTJ6ZQ - transcript (automated).pdf","Transcript Link")</f>
        <v>Transcript Link</v>
      </c>
      <c r="M252" s="2" t="str">
        <f>HYPERLINK("https://files.afu.se/Downloads/Transcripts/Inception%20Radio%20(Mike%20Lucas)/2017 09 27 - Inception Radio Network - Switchblade Steve   A Correspondent's Tale of MIB &amp; Lochness Monster_751dSVTJ6ZQ - transcript (automated).pdf","Transcript Link")</f>
        <v>Transcript Link</v>
      </c>
    </row>
    <row r="253" spans="1:13" ht="409.5">
      <c r="A253" s="1" t="s">
        <v>1058</v>
      </c>
      <c r="B253" s="1" t="s">
        <v>13</v>
      </c>
      <c r="C253" s="4" t="s">
        <v>1107</v>
      </c>
      <c r="D253" s="1" t="s">
        <v>1108</v>
      </c>
      <c r="E253" s="1" t="s">
        <v>1109</v>
      </c>
      <c r="F253" s="4" t="s">
        <v>16</v>
      </c>
      <c r="G253" s="1" t="s">
        <v>17</v>
      </c>
      <c r="H253" s="1" t="s">
        <v>18</v>
      </c>
      <c r="I253" s="1" t="s">
        <v>19</v>
      </c>
      <c r="J253" s="1" t="s">
        <v>1110</v>
      </c>
      <c r="K253" s="1" t="s">
        <v>21</v>
      </c>
      <c r="L253" s="1" t="str">
        <f>HYPERLINK("https://files.afu.se/Downloads/Transcripts/Inception%20Radio%20(Mike%20Lucas)/2017 09 27 - Inception Radio Network - UFO Headline News   Friday September 22nd, 2017_Ra7rDMwUXaU - transcript (automated).pdf","Transcript Link")</f>
        <v>Transcript Link</v>
      </c>
      <c r="M253" s="2" t="str">
        <f>HYPERLINK("https://files.afu.se/Downloads/Transcripts/Inception%20Radio%20(Mike%20Lucas)/2017 09 27 - Inception Radio Network - UFO Headline News   Friday September 22nd, 2017_Ra7rDMwUXaU - transcript (automated).pdf","Transcript Link")</f>
        <v>Transcript Link</v>
      </c>
    </row>
    <row r="254" spans="1:13" ht="409.5">
      <c r="A254" s="1" t="s">
        <v>1111</v>
      </c>
      <c r="B254" s="1" t="s">
        <v>13</v>
      </c>
      <c r="C254" s="4" t="s">
        <v>1112</v>
      </c>
      <c r="D254" s="1" t="s">
        <v>1113</v>
      </c>
      <c r="E254" s="1" t="s">
        <v>1114</v>
      </c>
      <c r="F254" s="4" t="s">
        <v>16</v>
      </c>
      <c r="G254" s="1" t="s">
        <v>17</v>
      </c>
      <c r="H254" s="1" t="s">
        <v>18</v>
      </c>
      <c r="I254" s="1" t="s">
        <v>19</v>
      </c>
      <c r="J254" s="1" t="s">
        <v>1115</v>
      </c>
      <c r="K254" s="1" t="s">
        <v>21</v>
      </c>
      <c r="L254" s="1" t="str">
        <f>HYPERLINK("https://files.afu.se/Downloads/Transcripts/Inception%20Radio%20(Mike%20Lucas)/2017 09 25 - Inception Radio Network - Joseph Selbie   The Physics of God  Unifying Science &amp; the Supernatural_fpRJs6fxZ_k - transcript (automated).pdf","Transcript Link")</f>
        <v>Transcript Link</v>
      </c>
      <c r="M254" s="2" t="str">
        <f>HYPERLINK("https://files.afu.se/Downloads/Transcripts/Inception%20Radio%20(Mike%20Lucas)/2017 09 25 - Inception Radio Network - Joseph Selbie   The Physics of God  Unifying Science &amp; the Supernatural_fpRJs6fxZ_k - transcript (automated).pdf","Transcript Link")</f>
        <v>Transcript Link</v>
      </c>
    </row>
    <row r="255" spans="1:13" ht="409.5">
      <c r="A255" s="1" t="s">
        <v>1116</v>
      </c>
      <c r="B255" s="1" t="s">
        <v>13</v>
      </c>
      <c r="C255" s="4" t="s">
        <v>1117</v>
      </c>
      <c r="D255" s="1" t="s">
        <v>1118</v>
      </c>
      <c r="E255" s="1" t="s">
        <v>1119</v>
      </c>
      <c r="F255" s="4" t="s">
        <v>16</v>
      </c>
      <c r="G255" s="1" t="s">
        <v>17</v>
      </c>
      <c r="H255" s="1" t="s">
        <v>18</v>
      </c>
      <c r="I255" s="1" t="s">
        <v>19</v>
      </c>
      <c r="J255" s="1" t="s">
        <v>1120</v>
      </c>
      <c r="K255" s="1" t="s">
        <v>21</v>
      </c>
      <c r="L255" s="1" t="str">
        <f>HYPERLINK("https://files.afu.se/Downloads/Transcripts/Inception%20Radio%20(Mike%20Lucas)/2017 09 21 - Inception Radio Network - Chris Moon   Capturing Spirits and ETs with a Ghost Box_uFJ2fvBvbzc - transcript (automated).pdf","Transcript Link")</f>
        <v>Transcript Link</v>
      </c>
      <c r="M255" s="2" t="str">
        <f>HYPERLINK("https://files.afu.se/Downloads/Transcripts/Inception%20Radio%20(Mike%20Lucas)/2017 09 21 - Inception Radio Network - Chris Moon   Capturing Spirits and ETs with a Ghost Box_uFJ2fvBvbzc - transcript (automated).pdf","Transcript Link")</f>
        <v>Transcript Link</v>
      </c>
    </row>
    <row r="256" spans="1:13" ht="409.5">
      <c r="A256" s="1" t="s">
        <v>1116</v>
      </c>
      <c r="B256" s="1" t="s">
        <v>13</v>
      </c>
      <c r="C256" s="4" t="s">
        <v>1121</v>
      </c>
      <c r="D256" s="1" t="s">
        <v>1122</v>
      </c>
      <c r="E256" s="1" t="s">
        <v>1123</v>
      </c>
      <c r="F256" s="4" t="s">
        <v>16</v>
      </c>
      <c r="G256" s="1" t="s">
        <v>17</v>
      </c>
      <c r="H256" s="1" t="s">
        <v>18</v>
      </c>
      <c r="I256" s="1" t="s">
        <v>19</v>
      </c>
      <c r="J256" s="1" t="s">
        <v>1124</v>
      </c>
      <c r="K256" s="1" t="s">
        <v>21</v>
      </c>
      <c r="L256" s="1" t="str">
        <f>HYPERLINK("https://files.afu.se/Downloads/Transcripts/Inception%20Radio%20(Mike%20Lucas)/2017 09 21 - Inception Radio Network - Karen Anderson   Animal Communicator Reveals the Secret Inner Life of Pets_oN_3Zbcu58c - transcript (automated).pdf","Transcript Link")</f>
        <v>Transcript Link</v>
      </c>
      <c r="M256" s="2" t="str">
        <f>HYPERLINK("https://files.afu.se/Downloads/Transcripts/Inception%20Radio%20(Mike%20Lucas)/2017 09 21 - Inception Radio Network - Karen Anderson   Animal Communicator Reveals the Secret Inner Life of Pets_oN_3Zbcu58c - transcript (automated).pdf","Transcript Link")</f>
        <v>Transcript Link</v>
      </c>
    </row>
    <row r="257" spans="1:13" ht="409.5">
      <c r="A257" s="1" t="s">
        <v>1125</v>
      </c>
      <c r="B257" s="1" t="s">
        <v>13</v>
      </c>
      <c r="C257" s="4" t="s">
        <v>1126</v>
      </c>
      <c r="D257" s="1" t="s">
        <v>1127</v>
      </c>
      <c r="E257" s="1" t="s">
        <v>1128</v>
      </c>
      <c r="F257" s="4" t="s">
        <v>16</v>
      </c>
      <c r="G257" s="1" t="s">
        <v>17</v>
      </c>
      <c r="H257" s="1" t="s">
        <v>18</v>
      </c>
      <c r="I257" s="1" t="s">
        <v>19</v>
      </c>
      <c r="J257" s="1" t="s">
        <v>1129</v>
      </c>
      <c r="K257" s="1" t="s">
        <v>21</v>
      </c>
      <c r="L257" s="1" t="str">
        <f>HYPERLINK("https://files.afu.se/Downloads/Transcripts/Inception%20Radio%20(Mike%20Lucas)/2017 09 19 - Inception Radio Network - Scout Wilkins   Achieving Love and Optimism in a Crazy World_AHg5EaIA3bo - transcript (automated).pdf","Transcript Link")</f>
        <v>Transcript Link</v>
      </c>
      <c r="M257" s="2" t="str">
        <f>HYPERLINK("https://files.afu.se/Downloads/Transcripts/Inception%20Radio%20(Mike%20Lucas)/2017 09 19 - Inception Radio Network - Scout Wilkins   Achieving Love and Optimism in a Crazy World_AHg5EaIA3bo - transcript (automated).pdf","Transcript Link")</f>
        <v>Transcript Link</v>
      </c>
    </row>
    <row r="258" spans="1:13" ht="409.5">
      <c r="A258" s="1" t="s">
        <v>1130</v>
      </c>
      <c r="B258" s="1" t="s">
        <v>13</v>
      </c>
      <c r="C258" s="4" t="s">
        <v>1131</v>
      </c>
      <c r="D258" s="1" t="s">
        <v>1132</v>
      </c>
      <c r="E258" s="1" t="s">
        <v>1133</v>
      </c>
      <c r="F258" s="4" t="s">
        <v>16</v>
      </c>
      <c r="G258" s="1" t="s">
        <v>17</v>
      </c>
      <c r="H258" s="1" t="s">
        <v>18</v>
      </c>
      <c r="I258" s="1" t="s">
        <v>19</v>
      </c>
      <c r="J258" s="1" t="s">
        <v>1134</v>
      </c>
      <c r="K258" s="1" t="s">
        <v>21</v>
      </c>
      <c r="L258" s="1" t="str">
        <f>HYPERLINK("https://files.afu.se/Downloads/Transcripts/Inception%20Radio%20(Mike%20Lucas)/2017 09 16 - Inception Radio Network - Jason Quitt   How to Stay Grounded in Troublesome Times_7V7eORDEH-I - transcript (automated).pdf","Transcript Link")</f>
        <v>Transcript Link</v>
      </c>
      <c r="M258" s="2" t="str">
        <f>HYPERLINK("https://files.afu.se/Downloads/Transcripts/Inception%20Radio%20(Mike%20Lucas)/2017 09 16 - Inception Radio Network - Jason Quitt   How to Stay Grounded in Troublesome Times_7V7eORDEH-I - transcript (automated).pdf","Transcript Link")</f>
        <v>Transcript Link</v>
      </c>
    </row>
    <row r="259" spans="1:13" ht="409.5">
      <c r="A259" s="1" t="s">
        <v>1130</v>
      </c>
      <c r="B259" s="1" t="s">
        <v>13</v>
      </c>
      <c r="C259" s="4" t="s">
        <v>1135</v>
      </c>
      <c r="D259" s="1" t="s">
        <v>1136</v>
      </c>
      <c r="E259" s="1" t="s">
        <v>1137</v>
      </c>
      <c r="F259" s="4" t="s">
        <v>16</v>
      </c>
      <c r="G259" s="1" t="s">
        <v>17</v>
      </c>
      <c r="H259" s="1" t="s">
        <v>18</v>
      </c>
      <c r="I259" s="1" t="s">
        <v>19</v>
      </c>
      <c r="J259" s="1" t="s">
        <v>1138</v>
      </c>
      <c r="K259" s="1" t="s">
        <v>21</v>
      </c>
      <c r="L259" s="1" t="str">
        <f>HYPERLINK("https://files.afu.se/Downloads/Transcripts/Inception%20Radio%20(Mike%20Lucas)/2017 09 16 - Inception Radio Network - Tyler Clark   Astral Combat Warrior Reveals Super Soldier Secrets_ApcAOI3ZD_w - transcript (automated).pdf","Transcript Link")</f>
        <v>Transcript Link</v>
      </c>
      <c r="M259" s="2" t="str">
        <f>HYPERLINK("https://files.afu.se/Downloads/Transcripts/Inception%20Radio%20(Mike%20Lucas)/2017 09 16 - Inception Radio Network - Tyler Clark   Astral Combat Warrior Reveals Super Soldier Secrets_ApcAOI3ZD_w - transcript (automated).pdf","Transcript Link")</f>
        <v>Transcript Link</v>
      </c>
    </row>
    <row r="260" spans="1:13" ht="409.5">
      <c r="A260" s="1" t="s">
        <v>1130</v>
      </c>
      <c r="B260" s="1" t="s">
        <v>13</v>
      </c>
      <c r="C260" s="4" t="s">
        <v>1139</v>
      </c>
      <c r="D260" s="1" t="s">
        <v>1140</v>
      </c>
      <c r="E260" s="1" t="s">
        <v>1141</v>
      </c>
      <c r="F260" s="4" t="s">
        <v>16</v>
      </c>
      <c r="G260" s="1" t="s">
        <v>17</v>
      </c>
      <c r="H260" s="1" t="s">
        <v>18</v>
      </c>
      <c r="I260" s="1" t="s">
        <v>19</v>
      </c>
      <c r="J260" s="1" t="s">
        <v>1142</v>
      </c>
      <c r="K260" s="1" t="s">
        <v>21</v>
      </c>
      <c r="L260" s="1" t="str">
        <f>HYPERLINK("https://files.afu.se/Downloads/Transcripts/Inception%20Radio%20(Mike%20Lucas)/2017 09 16 - Inception Radio Network - John Ford UFO Nightmare   Episode 24  Why is He Still Incarerated _SkcCsS7bNKM - transcript (automated).pdf","Transcript Link")</f>
        <v>Transcript Link</v>
      </c>
      <c r="M260" s="2" t="str">
        <f>HYPERLINK("https://files.afu.se/Downloads/Transcripts/Inception%20Radio%20(Mike%20Lucas)/2017 09 16 - Inception Radio Network - John Ford UFO Nightmare   Episode 24  Why is He Still Incarerated _SkcCsS7bNKM - transcript (automated).pdf","Transcript Link")</f>
        <v>Transcript Link</v>
      </c>
    </row>
    <row r="261" spans="1:13" ht="409.5">
      <c r="A261" s="1" t="s">
        <v>1130</v>
      </c>
      <c r="B261" s="1" t="s">
        <v>13</v>
      </c>
      <c r="C261" s="4" t="s">
        <v>1143</v>
      </c>
      <c r="D261" s="1" t="s">
        <v>1144</v>
      </c>
      <c r="E261" s="1" t="s">
        <v>1145</v>
      </c>
      <c r="F261" s="4" t="s">
        <v>16</v>
      </c>
      <c r="G261" s="1" t="s">
        <v>17</v>
      </c>
      <c r="H261" s="1" t="s">
        <v>18</v>
      </c>
      <c r="I261" s="1" t="s">
        <v>19</v>
      </c>
      <c r="J261" s="1" t="s">
        <v>1146</v>
      </c>
      <c r="K261" s="1" t="s">
        <v>21</v>
      </c>
      <c r="L261" s="1" t="str">
        <f>HYPERLINK("https://files.afu.se/Downloads/Transcripts/Inception%20Radio%20(Mike%20Lucas)/2017 09 16 - Inception Radio Network - Gary Parker   Discovery of Alien Message Next to Great Pyramid of Giza_GHNMcDvsQj4 - transcript (automated).pdf","Transcript Link")</f>
        <v>Transcript Link</v>
      </c>
      <c r="M261" s="2" t="str">
        <f>HYPERLINK("https://files.afu.se/Downloads/Transcripts/Inception%20Radio%20(Mike%20Lucas)/2017 09 16 - Inception Radio Network - Gary Parker   Discovery of Alien Message Next to Great Pyramid of Giza_GHNMcDvsQj4 - transcript (automated).pdf","Transcript Link")</f>
        <v>Transcript Link</v>
      </c>
    </row>
    <row r="262" spans="1:13" ht="375">
      <c r="A262" s="1" t="s">
        <v>1147</v>
      </c>
      <c r="B262" s="1" t="s">
        <v>13</v>
      </c>
      <c r="C262" s="4" t="s">
        <v>1148</v>
      </c>
      <c r="D262" s="1" t="s">
        <v>1149</v>
      </c>
      <c r="E262" s="1" t="s">
        <v>1150</v>
      </c>
      <c r="F262" s="4" t="s">
        <v>16</v>
      </c>
      <c r="G262" s="1" t="s">
        <v>17</v>
      </c>
      <c r="H262" s="1" t="s">
        <v>18</v>
      </c>
      <c r="I262" s="1" t="s">
        <v>19</v>
      </c>
      <c r="J262" s="1" t="s">
        <v>1151</v>
      </c>
      <c r="K262" s="1" t="s">
        <v>21</v>
      </c>
      <c r="L262" s="1" t="str">
        <f>HYPERLINK("https://files.afu.se/Downloads/Transcripts/Inception%20Radio%20(Mike%20Lucas)/2017 09 15 - Inception Radio Network - The “Not Quite a Train Wreck” Show_51QbCHDwEHo - transcript (automated).pdf","Transcript Link")</f>
        <v>Transcript Link</v>
      </c>
      <c r="M262" s="2" t="str">
        <f>HYPERLINK("https://files.afu.se/Downloads/Transcripts/Inception%20Radio%20(Mike%20Lucas)/2017 09 15 - Inception Radio Network - The “Not Quite a Train Wreck” Show_51QbCHDwEHo - transcript (automated).pdf","Transcript Link")</f>
        <v>Transcript Link</v>
      </c>
    </row>
    <row r="263" spans="1:13" ht="409.5">
      <c r="A263" s="1" t="s">
        <v>1147</v>
      </c>
      <c r="B263" s="1" t="s">
        <v>13</v>
      </c>
      <c r="C263" s="4" t="s">
        <v>1152</v>
      </c>
      <c r="D263" s="1" t="s">
        <v>1153</v>
      </c>
      <c r="E263" s="1" t="s">
        <v>1154</v>
      </c>
      <c r="F263" s="4" t="s">
        <v>16</v>
      </c>
      <c r="G263" s="1" t="s">
        <v>17</v>
      </c>
      <c r="H263" s="1" t="s">
        <v>18</v>
      </c>
      <c r="I263" s="1" t="s">
        <v>19</v>
      </c>
      <c r="J263" s="1" t="s">
        <v>1155</v>
      </c>
      <c r="K263" s="1" t="s">
        <v>21</v>
      </c>
      <c r="L263" s="1" t="str">
        <f>HYPERLINK("https://files.afu.se/Downloads/Transcripts/Inception%20Radio%20(Mike%20Lucas)/2017 09 15 - Inception Radio Network - Laurie McDonald   Hypnotherapist Helps Patients Remember Alien Encounters_hR0f86ocj-Q - transcript (automated).pdf","Transcript Link")</f>
        <v>Transcript Link</v>
      </c>
      <c r="M263" s="2" t="str">
        <f>HYPERLINK("https://files.afu.se/Downloads/Transcripts/Inception%20Radio%20(Mike%20Lucas)/2017 09 15 - Inception Radio Network - Laurie McDonald   Hypnotherapist Helps Patients Remember Alien Encounters_hR0f86ocj-Q - transcript (automated).pdf","Transcript Link")</f>
        <v>Transcript Link</v>
      </c>
    </row>
    <row r="264" spans="1:13" ht="150">
      <c r="A264" s="1" t="s">
        <v>1147</v>
      </c>
      <c r="B264" s="1" t="s">
        <v>13</v>
      </c>
      <c r="C264" s="4" t="s">
        <v>1156</v>
      </c>
      <c r="D264" s="1" t="s">
        <v>1157</v>
      </c>
      <c r="E264" s="1" t="s">
        <v>1158</v>
      </c>
      <c r="F264" s="4" t="s">
        <v>16</v>
      </c>
      <c r="G264" s="1" t="s">
        <v>17</v>
      </c>
      <c r="H264" s="1" t="s">
        <v>18</v>
      </c>
      <c r="I264" s="1" t="s">
        <v>19</v>
      </c>
      <c r="J264" s="1" t="s">
        <v>1159</v>
      </c>
      <c r="K264" s="1" t="s">
        <v>21</v>
      </c>
      <c r="L264" s="1" t="str">
        <f>HYPERLINK("https://files.afu.se/Downloads/Transcripts/Inception%20Radio%20(Mike%20Lucas)/2017 09 15 - Inception Radio Network - UFO Headline News Thursday September 7th, 2017_NUvBY-WCfXw - transcript (automated).pdf","Transcript Link")</f>
        <v>Transcript Link</v>
      </c>
      <c r="M264" s="2" t="str">
        <f>HYPERLINK("https://files.afu.se/Downloads/Transcripts/Inception%20Radio%20(Mike%20Lucas)/2017 09 15 - Inception Radio Network - UFO Headline News Thursday September 7th, 2017_NUvBY-WCfXw - transcript (automated).pdf","Transcript Link")</f>
        <v>Transcript Link</v>
      </c>
    </row>
    <row r="265" spans="1:13" ht="409.5">
      <c r="A265" s="1" t="s">
        <v>1147</v>
      </c>
      <c r="B265" s="1" t="s">
        <v>13</v>
      </c>
      <c r="C265" s="4" t="s">
        <v>1160</v>
      </c>
      <c r="D265" s="1" t="s">
        <v>1161</v>
      </c>
      <c r="E265" s="1" t="s">
        <v>1162</v>
      </c>
      <c r="F265" s="4" t="s">
        <v>16</v>
      </c>
      <c r="G265" s="1" t="s">
        <v>17</v>
      </c>
      <c r="H265" s="1" t="s">
        <v>18</v>
      </c>
      <c r="I265" s="1" t="s">
        <v>19</v>
      </c>
      <c r="J265" s="1" t="s">
        <v>1163</v>
      </c>
      <c r="K265" s="1" t="s">
        <v>21</v>
      </c>
      <c r="L265" s="1" t="str">
        <f>HYPERLINK("https://files.afu.se/Downloads/Transcripts/Inception%20Radio%20(Mike%20Lucas)/2017 09 15 - Inception Radio Network - David Oman   The Spooky Truth about the Haunted Oman House_9E_iU7D9ptw - transcript (automated).pdf","Transcript Link")</f>
        <v>Transcript Link</v>
      </c>
      <c r="M265" s="2" t="str">
        <f>HYPERLINK("https://files.afu.se/Downloads/Transcripts/Inception%20Radio%20(Mike%20Lucas)/2017 09 15 - Inception Radio Network - David Oman   The Spooky Truth about the Haunted Oman House_9E_iU7D9ptw - transcript (automated).pdf","Transcript Link")</f>
        <v>Transcript Link</v>
      </c>
    </row>
    <row r="266" spans="1:13" ht="409.5">
      <c r="A266" s="1" t="s">
        <v>1147</v>
      </c>
      <c r="B266" s="1" t="s">
        <v>13</v>
      </c>
      <c r="C266" s="4" t="s">
        <v>1164</v>
      </c>
      <c r="D266" s="1" t="s">
        <v>1165</v>
      </c>
      <c r="E266" s="1" t="s">
        <v>1166</v>
      </c>
      <c r="F266" s="4" t="s">
        <v>16</v>
      </c>
      <c r="G266" s="1" t="s">
        <v>17</v>
      </c>
      <c r="H266" s="1" t="s">
        <v>18</v>
      </c>
      <c r="I266" s="1" t="s">
        <v>19</v>
      </c>
      <c r="J266" s="1" t="s">
        <v>1167</v>
      </c>
      <c r="K266" s="1" t="s">
        <v>21</v>
      </c>
      <c r="L266" s="1" t="str">
        <f>HYPERLINK("https://files.afu.se/Downloads/Transcripts/Inception%20Radio%20(Mike%20Lucas)/2017 09 15 - Inception Radio Network - UFO Headline News Friday September 8th, 2017_JXMBvnoK-uA - transcript (automated).pdf","Transcript Link")</f>
        <v>Transcript Link</v>
      </c>
      <c r="M266" s="2" t="str">
        <f>HYPERLINK("https://files.afu.se/Downloads/Transcripts/Inception%20Radio%20(Mike%20Lucas)/2017 09 15 - Inception Radio Network - UFO Headline News Friday September 8th, 2017_JXMBvnoK-uA - transcript (automated).pdf","Transcript Link")</f>
        <v>Transcript Link</v>
      </c>
    </row>
    <row r="267" spans="1:13" ht="409.5">
      <c r="A267" s="1" t="s">
        <v>1147</v>
      </c>
      <c r="B267" s="1" t="s">
        <v>13</v>
      </c>
      <c r="C267" s="4" t="s">
        <v>1168</v>
      </c>
      <c r="D267" s="1" t="s">
        <v>1169</v>
      </c>
      <c r="E267" s="1" t="s">
        <v>1170</v>
      </c>
      <c r="F267" s="4" t="s">
        <v>16</v>
      </c>
      <c r="G267" s="1" t="s">
        <v>17</v>
      </c>
      <c r="H267" s="1" t="s">
        <v>18</v>
      </c>
      <c r="I267" s="1" t="s">
        <v>19</v>
      </c>
      <c r="J267" s="1" t="s">
        <v>1171</v>
      </c>
      <c r="K267" s="1" t="s">
        <v>21</v>
      </c>
      <c r="L267" s="1" t="str">
        <f>HYPERLINK("https://files.afu.se/Downloads/Transcripts/Inception%20Radio%20(Mike%20Lucas)/2017 09 15 - Inception Radio Network - UFO Headline News Monday September 11th, 2017_y2V5HayKDr4 - transcript (automated).pdf","Transcript Link")</f>
        <v>Transcript Link</v>
      </c>
      <c r="M267" s="2" t="str">
        <f>HYPERLINK("https://files.afu.se/Downloads/Transcripts/Inception%20Radio%20(Mike%20Lucas)/2017 09 15 - Inception Radio Network - UFO Headline News Monday September 11th, 2017_y2V5HayKDr4 - transcript (automated).pdf","Transcript Link")</f>
        <v>Transcript Link</v>
      </c>
    </row>
    <row r="268" spans="1:13" ht="409.5">
      <c r="A268" s="1" t="s">
        <v>1147</v>
      </c>
      <c r="B268" s="1" t="s">
        <v>13</v>
      </c>
      <c r="C268" s="4" t="s">
        <v>1172</v>
      </c>
      <c r="D268" s="1" t="s">
        <v>1173</v>
      </c>
      <c r="E268" s="1" t="s">
        <v>1174</v>
      </c>
      <c r="F268" s="4" t="s">
        <v>16</v>
      </c>
      <c r="G268" s="1" t="s">
        <v>17</v>
      </c>
      <c r="H268" s="1" t="s">
        <v>18</v>
      </c>
      <c r="I268" s="1" t="s">
        <v>19</v>
      </c>
      <c r="J268" s="1" t="s">
        <v>1175</v>
      </c>
      <c r="K268" s="1" t="s">
        <v>21</v>
      </c>
      <c r="L268" s="1" t="str">
        <f>HYPERLINK("https://files.afu.se/Downloads/Transcripts/Inception%20Radio%20(Mike%20Lucas)/2017 09 15 - Inception Radio Network - UFO Headline News Tuesday September 12th, 2017_DAbR6fIKVRE - transcript (automated).pdf","Transcript Link")</f>
        <v>Transcript Link</v>
      </c>
      <c r="M268" s="2" t="str">
        <f>HYPERLINK("https://files.afu.se/Downloads/Transcripts/Inception%20Radio%20(Mike%20Lucas)/2017 09 15 - Inception Radio Network - UFO Headline News Tuesday September 12th, 2017_DAbR6fIKVRE - transcript (automated).pdf","Transcript Link")</f>
        <v>Transcript Link</v>
      </c>
    </row>
    <row r="269" spans="1:13" ht="409.5">
      <c r="A269" s="1" t="s">
        <v>1147</v>
      </c>
      <c r="B269" s="1" t="s">
        <v>13</v>
      </c>
      <c r="C269" s="4" t="s">
        <v>1176</v>
      </c>
      <c r="D269" s="1" t="s">
        <v>1177</v>
      </c>
      <c r="E269" s="1" t="s">
        <v>1178</v>
      </c>
      <c r="F269" s="4" t="s">
        <v>16</v>
      </c>
      <c r="G269" s="1" t="s">
        <v>17</v>
      </c>
      <c r="H269" s="1" t="s">
        <v>18</v>
      </c>
      <c r="I269" s="1" t="s">
        <v>19</v>
      </c>
      <c r="J269" s="1" t="s">
        <v>1179</v>
      </c>
      <c r="K269" s="1" t="s">
        <v>21</v>
      </c>
      <c r="L269" s="1" t="str">
        <f>HYPERLINK("https://files.afu.se/Downloads/Transcripts/Inception%20Radio%20(Mike%20Lucas)/2017 09 15 - Inception Radio Network - UFO Headline News Wednesday September 13th, 2017_j8cmd7U7pCQ - transcript (automated).pdf","Transcript Link")</f>
        <v>Transcript Link</v>
      </c>
      <c r="M269" s="2" t="str">
        <f>HYPERLINK("https://files.afu.se/Downloads/Transcripts/Inception%20Radio%20(Mike%20Lucas)/2017 09 15 - Inception Radio Network - UFO Headline News Wednesday September 13th, 2017_j8cmd7U7pCQ - transcript (automated).pdf","Transcript Link")</f>
        <v>Transcript Link</v>
      </c>
    </row>
    <row r="270" spans="1:13" ht="409.5">
      <c r="A270" s="1" t="s">
        <v>1180</v>
      </c>
      <c r="B270" s="1" t="s">
        <v>13</v>
      </c>
      <c r="C270" s="4" t="s">
        <v>1181</v>
      </c>
      <c r="D270" s="1" t="s">
        <v>1182</v>
      </c>
      <c r="E270" s="1" t="s">
        <v>1183</v>
      </c>
      <c r="F270" s="4" t="s">
        <v>16</v>
      </c>
      <c r="G270" s="1" t="s">
        <v>17</v>
      </c>
      <c r="H270" s="1" t="s">
        <v>18</v>
      </c>
      <c r="I270" s="1" t="s">
        <v>19</v>
      </c>
      <c r="J270" s="1" t="s">
        <v>1184</v>
      </c>
      <c r="K270" s="1" t="s">
        <v>21</v>
      </c>
      <c r="L270" s="1" t="str">
        <f>HYPERLINK("https://files.afu.se/Downloads/Transcripts/Inception%20Radio%20(Mike%20Lucas)/2017 09 14 - Inception Radio Network - Tom Verner   POWER Dreaming and the Wishes of the Soul_Rsz-QGPM7uk - transcript (automated).pdf","Transcript Link")</f>
        <v>Transcript Link</v>
      </c>
      <c r="M270" s="2" t="str">
        <f>HYPERLINK("https://files.afu.se/Downloads/Transcripts/Inception%20Radio%20(Mike%20Lucas)/2017 09 14 - Inception Radio Network - Tom Verner   POWER Dreaming and the Wishes of the Soul_Rsz-QGPM7uk - transcript (automated).pdf","Transcript Link")</f>
        <v>Transcript Link</v>
      </c>
    </row>
    <row r="271" spans="1:13" ht="409.5">
      <c r="A271" s="1" t="s">
        <v>1185</v>
      </c>
      <c r="B271" s="1" t="s">
        <v>13</v>
      </c>
      <c r="C271" s="4" t="s">
        <v>1186</v>
      </c>
      <c r="D271" s="1" t="s">
        <v>1187</v>
      </c>
      <c r="E271" s="1" t="s">
        <v>1188</v>
      </c>
      <c r="F271" s="4" t="s">
        <v>16</v>
      </c>
      <c r="G271" s="1" t="s">
        <v>17</v>
      </c>
      <c r="H271" s="1" t="s">
        <v>18</v>
      </c>
      <c r="I271" s="1" t="s">
        <v>19</v>
      </c>
      <c r="J271" s="1" t="s">
        <v>1189</v>
      </c>
      <c r="K271" s="1" t="s">
        <v>21</v>
      </c>
      <c r="L271" s="1" t="str">
        <f>HYPERLINK("https://files.afu.se/Downloads/Transcripts/Inception%20Radio%20(Mike%20Lucas)/2017 09 09 - Inception Radio Network - UFO Headline News Wednesday September 6th, 2017_JV_rdwhRg2U - transcript (automated).pdf","Transcript Link")</f>
        <v>Transcript Link</v>
      </c>
      <c r="M271" s="2" t="str">
        <f>HYPERLINK("https://files.afu.se/Downloads/Transcripts/Inception%20Radio%20(Mike%20Lucas)/2017 09 09 - Inception Radio Network - UFO Headline News Wednesday September 6th, 2017_JV_rdwhRg2U - transcript (automated).pdf","Transcript Link")</f>
        <v>Transcript Link</v>
      </c>
    </row>
    <row r="272" spans="1:13" ht="409.5">
      <c r="A272" s="1" t="s">
        <v>1190</v>
      </c>
      <c r="B272" s="1" t="s">
        <v>13</v>
      </c>
      <c r="C272" s="4" t="s">
        <v>1191</v>
      </c>
      <c r="D272" s="1" t="s">
        <v>1192</v>
      </c>
      <c r="E272" s="1" t="s">
        <v>1193</v>
      </c>
      <c r="F272" s="4" t="s">
        <v>16</v>
      </c>
      <c r="G272" s="1" t="s">
        <v>17</v>
      </c>
      <c r="H272" s="1" t="s">
        <v>18</v>
      </c>
      <c r="I272" s="1" t="s">
        <v>19</v>
      </c>
      <c r="J272" s="1" t="s">
        <v>1194</v>
      </c>
      <c r="K272" s="1" t="s">
        <v>21</v>
      </c>
      <c r="L272" s="1" t="str">
        <f>HYPERLINK("https://files.afu.se/Downloads/Transcripts/Inception%20Radio%20(Mike%20Lucas)/2017 09 07 - Inception Radio Network - Board Camp Crystal Mine   Is There Unexplained Extraterrestrial Activity _MqjGy8Q87oM - transcript (automated).pdf","Transcript Link")</f>
        <v>Transcript Link</v>
      </c>
      <c r="M272" s="2" t="str">
        <f>HYPERLINK("https://files.afu.se/Downloads/Transcripts/Inception%20Radio%20(Mike%20Lucas)/2017 09 07 - Inception Radio Network - Board Camp Crystal Mine   Is There Unexplained Extraterrestrial Activity _MqjGy8Q87oM - transcript (automated).pdf","Transcript Link")</f>
        <v>Transcript Link</v>
      </c>
    </row>
    <row r="273" spans="1:13" ht="409.5">
      <c r="A273" s="1" t="s">
        <v>1190</v>
      </c>
      <c r="B273" s="1" t="s">
        <v>13</v>
      </c>
      <c r="C273" s="4" t="s">
        <v>1195</v>
      </c>
      <c r="D273" s="1" t="s">
        <v>1196</v>
      </c>
      <c r="E273" s="1" t="s">
        <v>1197</v>
      </c>
      <c r="F273" s="4" t="s">
        <v>16</v>
      </c>
      <c r="G273" s="1" t="s">
        <v>17</v>
      </c>
      <c r="H273" s="1" t="s">
        <v>18</v>
      </c>
      <c r="I273" s="1" t="s">
        <v>19</v>
      </c>
      <c r="J273" s="1" t="s">
        <v>1198</v>
      </c>
      <c r="K273" s="1" t="s">
        <v>21</v>
      </c>
      <c r="L273" s="1" t="str">
        <f>HYPERLINK("https://files.afu.se/Downloads/Transcripts/Inception%20Radio%20(Mike%20Lucas)/2017 09 07 - Inception Radio Network - Chad &amp; Alta Dillard   A Couple’s on Ongoing Saga of Alien Visitation_FfNBrLGZ2r0 - transcript (automated).pdf","Transcript Link")</f>
        <v>Transcript Link</v>
      </c>
      <c r="M273" s="2" t="str">
        <f>HYPERLINK("https://files.afu.se/Downloads/Transcripts/Inception%20Radio%20(Mike%20Lucas)/2017 09 07 - Inception Radio Network - Chad &amp; Alta Dillard   A Couple’s on Ongoing Saga of Alien Visitation_FfNBrLGZ2r0 - transcript (automated).pdf","Transcript Link")</f>
        <v>Transcript Link</v>
      </c>
    </row>
    <row r="274" spans="1:13" ht="409.5">
      <c r="A274" s="1" t="s">
        <v>1190</v>
      </c>
      <c r="B274" s="1" t="s">
        <v>13</v>
      </c>
      <c r="C274" s="4" t="s">
        <v>1199</v>
      </c>
      <c r="D274" s="1" t="s">
        <v>1200</v>
      </c>
      <c r="E274" s="1" t="s">
        <v>1201</v>
      </c>
      <c r="F274" s="4" t="s">
        <v>16</v>
      </c>
      <c r="G274" s="1" t="s">
        <v>17</v>
      </c>
      <c r="H274" s="1" t="s">
        <v>18</v>
      </c>
      <c r="I274" s="1" t="s">
        <v>19</v>
      </c>
      <c r="J274" s="1" t="s">
        <v>1202</v>
      </c>
      <c r="K274" s="1" t="s">
        <v>21</v>
      </c>
      <c r="L274" s="1" t="str">
        <f>HYPERLINK("https://files.afu.se/Downloads/Transcripts/Inception%20Radio%20(Mike%20Lucas)/2017 09 07 - Inception Radio Network - Walter Bosley   Ultra Black Projects and Breakaway Civilizations_8M_daI3w9gc - transcript (automated).pdf","Transcript Link")</f>
        <v>Transcript Link</v>
      </c>
      <c r="M274" s="2" t="str">
        <f>HYPERLINK("https://files.afu.se/Downloads/Transcripts/Inception%20Radio%20(Mike%20Lucas)/2017 09 07 - Inception Radio Network - Walter Bosley   Ultra Black Projects and Breakaway Civilizations_8M_daI3w9gc - transcript (automated).pdf","Transcript Link")</f>
        <v>Transcript Link</v>
      </c>
    </row>
    <row r="275" spans="1:13" ht="409.5">
      <c r="A275" s="1" t="s">
        <v>1190</v>
      </c>
      <c r="B275" s="1" t="s">
        <v>13</v>
      </c>
      <c r="C275" s="4" t="s">
        <v>1203</v>
      </c>
      <c r="D275" s="1" t="s">
        <v>1204</v>
      </c>
      <c r="E275" s="1" t="s">
        <v>1205</v>
      </c>
      <c r="F275" s="4" t="s">
        <v>16</v>
      </c>
      <c r="G275" s="1" t="s">
        <v>17</v>
      </c>
      <c r="H275" s="1" t="s">
        <v>18</v>
      </c>
      <c r="I275" s="1" t="s">
        <v>19</v>
      </c>
      <c r="J275" s="1" t="s">
        <v>1206</v>
      </c>
      <c r="K275" s="1" t="s">
        <v>21</v>
      </c>
      <c r="L275" s="1" t="str">
        <f>HYPERLINK("https://files.afu.se/Downloads/Transcripts/Inception%20Radio%20(Mike%20Lucas)/2017 09 07 - Inception Radio Network - Paranormal Blender Ep. 4   A Blended Soup of Cryptids, Ghost, and Aliens_4VHwThnOH5s - transcript (automated).pdf","Transcript Link")</f>
        <v>Transcript Link</v>
      </c>
      <c r="M275" s="2" t="str">
        <f>HYPERLINK("https://files.afu.se/Downloads/Transcripts/Inception%20Radio%20(Mike%20Lucas)/2017 09 07 - Inception Radio Network - Paranormal Blender Ep. 4   A Blended Soup of Cryptids, Ghost, and Aliens_4VHwThnOH5s - transcript (automated).pdf","Transcript Link")</f>
        <v>Transcript Link</v>
      </c>
    </row>
    <row r="276" spans="1:13" ht="409.5">
      <c r="A276" s="1" t="s">
        <v>1190</v>
      </c>
      <c r="B276" s="1" t="s">
        <v>13</v>
      </c>
      <c r="C276" s="4" t="s">
        <v>1207</v>
      </c>
      <c r="D276" s="1" t="s">
        <v>1208</v>
      </c>
      <c r="E276" s="1" t="s">
        <v>1209</v>
      </c>
      <c r="F276" s="4" t="s">
        <v>16</v>
      </c>
      <c r="G276" s="1" t="s">
        <v>17</v>
      </c>
      <c r="H276" s="1" t="s">
        <v>18</v>
      </c>
      <c r="I276" s="1" t="s">
        <v>19</v>
      </c>
      <c r="J276" s="1" t="s">
        <v>1210</v>
      </c>
      <c r="K276" s="1" t="s">
        <v>21</v>
      </c>
      <c r="L276" s="1" t="str">
        <f>HYPERLINK("https://files.afu.se/Downloads/Transcripts/Inception%20Radio%20(Mike%20Lucas)/2017 09 07 - Inception Radio Network - Haunted Aircraft Carriers   Landon one is Like Having Sex in a Car Crash_geGZZmx9o_g - transcript (automated).pdf","Transcript Link")</f>
        <v>Transcript Link</v>
      </c>
      <c r="M276" s="2" t="str">
        <f>HYPERLINK("https://files.afu.se/Downloads/Transcripts/Inception%20Radio%20(Mike%20Lucas)/2017 09 07 - Inception Radio Network - Haunted Aircraft Carriers   Landon one is Like Having Sex in a Car Crash_geGZZmx9o_g - transcript (automated).pdf","Transcript Link")</f>
        <v>Transcript Link</v>
      </c>
    </row>
    <row r="277" spans="1:13" ht="409.5">
      <c r="A277" s="1" t="s">
        <v>1190</v>
      </c>
      <c r="B277" s="1" t="s">
        <v>13</v>
      </c>
      <c r="C277" s="4" t="s">
        <v>1211</v>
      </c>
      <c r="D277" s="1" t="s">
        <v>1212</v>
      </c>
      <c r="E277" s="1" t="s">
        <v>1213</v>
      </c>
      <c r="F277" s="4" t="s">
        <v>16</v>
      </c>
      <c r="G277" s="1" t="s">
        <v>17</v>
      </c>
      <c r="H277" s="1" t="s">
        <v>18</v>
      </c>
      <c r="I277" s="1" t="s">
        <v>19</v>
      </c>
      <c r="J277" s="1" t="s">
        <v>1214</v>
      </c>
      <c r="K277" s="1" t="s">
        <v>21</v>
      </c>
      <c r="L277" s="1" t="str">
        <f>HYPERLINK("https://files.afu.se/Downloads/Transcripts/Inception%20Radio%20(Mike%20Lucas)/2017 09 07 - Inception Radio Network - Laura Tempest Zakroff   The Power of the Cauldron  Can it Bring More Magic into your Life _IvfqFh5N6eA - transcript (automated).pdf","Transcript Link")</f>
        <v>Transcript Link</v>
      </c>
      <c r="M277" s="2" t="str">
        <f>HYPERLINK("https://files.afu.se/Downloads/Transcripts/Inception%20Radio%20(Mike%20Lucas)/2017 09 07 - Inception Radio Network - Laura Tempest Zakroff   The Power of the Cauldron  Can it Bring More Magic into your Life _IvfqFh5N6eA - transcript (automated).pdf","Transcript Link")</f>
        <v>Transcript Link</v>
      </c>
    </row>
    <row r="278" spans="1:13" ht="409.5">
      <c r="A278" s="1" t="s">
        <v>1190</v>
      </c>
      <c r="B278" s="1" t="s">
        <v>13</v>
      </c>
      <c r="C278" s="4" t="s">
        <v>1215</v>
      </c>
      <c r="D278" s="1" t="s">
        <v>1216</v>
      </c>
      <c r="E278" s="1" t="s">
        <v>1217</v>
      </c>
      <c r="F278" s="4" t="s">
        <v>16</v>
      </c>
      <c r="G278" s="1" t="s">
        <v>17</v>
      </c>
      <c r="H278" s="1" t="s">
        <v>18</v>
      </c>
      <c r="I278" s="1" t="s">
        <v>19</v>
      </c>
      <c r="J278" s="1" t="s">
        <v>1218</v>
      </c>
      <c r="K278" s="1" t="s">
        <v>21</v>
      </c>
      <c r="L278" s="1" t="str">
        <f>HYPERLINK("https://files.afu.se/Downloads/Transcripts/Inception%20Radio%20(Mike%20Lucas)/2017 09 07 - Inception Radio Network - Eucharistic Miracles   5 Most Incredible Eucharistic Miracles in Our Lifetime_wZiNy384QNE - transcript (automated).pdf","Transcript Link")</f>
        <v>Transcript Link</v>
      </c>
      <c r="M278" s="2" t="str">
        <f>HYPERLINK("https://files.afu.se/Downloads/Transcripts/Inception%20Radio%20(Mike%20Lucas)/2017 09 07 - Inception Radio Network - Eucharistic Miracles   5 Most Incredible Eucharistic Miracles in Our Lifetime_wZiNy384QNE - transcript (automated).pdf","Transcript Link")</f>
        <v>Transcript Link</v>
      </c>
    </row>
    <row r="279" spans="1:13" ht="409.5">
      <c r="A279" s="1" t="s">
        <v>1219</v>
      </c>
      <c r="B279" s="1" t="s">
        <v>13</v>
      </c>
      <c r="C279" s="4" t="s">
        <v>1220</v>
      </c>
      <c r="D279" s="1" t="s">
        <v>1221</v>
      </c>
      <c r="E279" s="1" t="s">
        <v>1222</v>
      </c>
      <c r="F279" s="4" t="s">
        <v>16</v>
      </c>
      <c r="G279" s="1" t="s">
        <v>17</v>
      </c>
      <c r="H279" s="1" t="s">
        <v>18</v>
      </c>
      <c r="I279" s="1" t="s">
        <v>19</v>
      </c>
      <c r="J279" s="1" t="s">
        <v>1223</v>
      </c>
      <c r="K279" s="1" t="s">
        <v>21</v>
      </c>
      <c r="L279" s="1" t="str">
        <f>HYPERLINK("https://files.afu.se/Downloads/Transcripts/Inception%20Radio%20(Mike%20Lucas)/2017 09 06 - Inception Radio Network - Heather Giamboi &amp; Allen Feldman   Ancient Alien Spiritual Elders Secrets_gbduPg2MhtY - transcript (automated).pdf","Transcript Link")</f>
        <v>Transcript Link</v>
      </c>
      <c r="M279" s="2" t="str">
        <f>HYPERLINK("https://files.afu.se/Downloads/Transcripts/Inception%20Radio%20(Mike%20Lucas)/2017 09 06 - Inception Radio Network - Heather Giamboi &amp; Allen Feldman   Ancient Alien Spiritual Elders Secrets_gbduPg2MhtY - transcript (automated).pdf","Transcript Link")</f>
        <v>Transcript Link</v>
      </c>
    </row>
    <row r="280" spans="1:13" ht="409.5">
      <c r="A280" s="1" t="s">
        <v>1224</v>
      </c>
      <c r="B280" s="1" t="s">
        <v>13</v>
      </c>
      <c r="C280" s="4" t="s">
        <v>1225</v>
      </c>
      <c r="D280" s="1" t="s">
        <v>1226</v>
      </c>
      <c r="E280" s="1" t="s">
        <v>1227</v>
      </c>
      <c r="F280" s="4" t="s">
        <v>16</v>
      </c>
      <c r="G280" s="1" t="s">
        <v>17</v>
      </c>
      <c r="H280" s="1" t="s">
        <v>18</v>
      </c>
      <c r="I280" s="1" t="s">
        <v>19</v>
      </c>
      <c r="J280" s="1" t="s">
        <v>1228</v>
      </c>
      <c r="K280" s="1" t="s">
        <v>21</v>
      </c>
      <c r="L280" s="1" t="str">
        <f>HYPERLINK("https://files.afu.se/Downloads/Transcripts/Inception%20Radio%20(Mike%20Lucas)/2017 08 31 - Inception Radio Network - Dr. Simeon Hein   Black Swan GHOSTS  Why UFO Witnesses are Dismissed by the Media_jsbQKIgtRyI - transcript (automated).pdf","Transcript Link")</f>
        <v>Transcript Link</v>
      </c>
      <c r="M280" s="2" t="str">
        <f>HYPERLINK("https://files.afu.se/Downloads/Transcripts/Inception%20Radio%20(Mike%20Lucas)/2017 08 31 - Inception Radio Network - Dr. Simeon Hein   Black Swan GHOSTS  Why UFO Witnesses are Dismissed by the Media_jsbQKIgtRyI - transcript (automated).pdf","Transcript Link")</f>
        <v>Transcript Link</v>
      </c>
    </row>
    <row r="281" spans="1:13" ht="409.5">
      <c r="A281" s="1" t="s">
        <v>1229</v>
      </c>
      <c r="B281" s="1" t="s">
        <v>13</v>
      </c>
      <c r="C281" s="4" t="s">
        <v>1230</v>
      </c>
      <c r="D281" s="1" t="s">
        <v>1231</v>
      </c>
      <c r="E281" s="1" t="s">
        <v>1232</v>
      </c>
      <c r="F281" s="4" t="s">
        <v>16</v>
      </c>
      <c r="G281" s="1" t="s">
        <v>17</v>
      </c>
      <c r="H281" s="1" t="s">
        <v>18</v>
      </c>
      <c r="I281" s="1" t="s">
        <v>19</v>
      </c>
      <c r="J281" s="1" t="s">
        <v>1233</v>
      </c>
      <c r="K281" s="1" t="s">
        <v>21</v>
      </c>
      <c r="L281" s="1" t="str">
        <f>HYPERLINK("https://files.afu.se/Downloads/Transcripts/Inception%20Radio%20(Mike%20Lucas)/2017 08 24 - Inception Radio Network - Betty Andreasson Luca &amp; Bob Luca   A Lifting of the Veil_1p0XHMTbj3o - transcript (automated).pdf","Transcript Link")</f>
        <v>Transcript Link</v>
      </c>
      <c r="M281" s="2" t="str">
        <f>HYPERLINK("https://files.afu.se/Downloads/Transcripts/Inception%20Radio%20(Mike%20Lucas)/2017 08 24 - Inception Radio Network - Betty Andreasson Luca &amp; Bob Luca   A Lifting of the Veil_1p0XHMTbj3o - transcript (automated).pdf","Transcript Link")</f>
        <v>Transcript Link</v>
      </c>
    </row>
    <row r="282" spans="1:13" ht="409.5">
      <c r="A282" s="1" t="s">
        <v>1234</v>
      </c>
      <c r="B282" s="1" t="s">
        <v>13</v>
      </c>
      <c r="C282" s="4" t="s">
        <v>1235</v>
      </c>
      <c r="D282" s="1" t="s">
        <v>1236</v>
      </c>
      <c r="E282" s="1" t="s">
        <v>1237</v>
      </c>
      <c r="F282" s="4" t="s">
        <v>16</v>
      </c>
      <c r="G282" s="1" t="s">
        <v>17</v>
      </c>
      <c r="H282" s="1" t="s">
        <v>18</v>
      </c>
      <c r="I282" s="1" t="s">
        <v>19</v>
      </c>
      <c r="J282" s="1" t="s">
        <v>1238</v>
      </c>
      <c r="K282" s="1" t="s">
        <v>21</v>
      </c>
      <c r="L282" s="1" t="str">
        <f>HYPERLINK("https://files.afu.se/Downloads/Transcripts/Inception%20Radio%20(Mike%20Lucas)/2017 08 23 - Inception Radio Network - Brian J. Allan   What Secrets are the Knights Templar and Freemasons Hiding in Rosslyn Chapel _UR4LaztTCME - transcript (automated).pdf","Transcript Link")</f>
        <v>Transcript Link</v>
      </c>
      <c r="M282" s="2" t="str">
        <f>HYPERLINK("https://files.afu.se/Downloads/Transcripts/Inception%20Radio%20(Mike%20Lucas)/2017 08 23 - Inception Radio Network - Brian J. Allan   What Secrets are the Knights Templar and Freemasons Hiding in Rosslyn Chapel _UR4LaztTCME - transcript (automated).pdf","Transcript Link")</f>
        <v>Transcript Link</v>
      </c>
    </row>
    <row r="283" spans="1:13" ht="409.5">
      <c r="A283" s="1" t="s">
        <v>1234</v>
      </c>
      <c r="B283" s="1" t="s">
        <v>13</v>
      </c>
      <c r="C283" s="4" t="s">
        <v>1239</v>
      </c>
      <c r="D283" s="1" t="s">
        <v>1240</v>
      </c>
      <c r="E283" s="1" t="s">
        <v>1241</v>
      </c>
      <c r="F283" s="4" t="s">
        <v>16</v>
      </c>
      <c r="G283" s="1" t="s">
        <v>17</v>
      </c>
      <c r="H283" s="1" t="s">
        <v>18</v>
      </c>
      <c r="I283" s="1" t="s">
        <v>19</v>
      </c>
      <c r="J283" s="1" t="s">
        <v>1242</v>
      </c>
      <c r="K283" s="1" t="s">
        <v>21</v>
      </c>
      <c r="L283" s="1" t="str">
        <f>HYPERLINK("https://files.afu.se/Downloads/Transcripts/Inception%20Radio%20(Mike%20Lucas)/2017 08 23 - Inception Radio Network - Paul   Truth Proof of UFO Activity, Missing People, and Alien Big Cats_p-Mp8lJzLYA - transcript (automated).pdf","Transcript Link")</f>
        <v>Transcript Link</v>
      </c>
      <c r="M283" s="2" t="str">
        <f>HYPERLINK("https://files.afu.se/Downloads/Transcripts/Inception%20Radio%20(Mike%20Lucas)/2017 08 23 - Inception Radio Network - Paul   Truth Proof of UFO Activity, Missing People, and Alien Big Cats_p-Mp8lJzLYA - transcript (automated).pdf","Transcript Link")</f>
        <v>Transcript Link</v>
      </c>
    </row>
    <row r="284" spans="1:13" ht="300">
      <c r="A284" s="1" t="s">
        <v>1234</v>
      </c>
      <c r="B284" s="1" t="s">
        <v>13</v>
      </c>
      <c r="C284" s="4" t="s">
        <v>1243</v>
      </c>
      <c r="D284" s="1" t="s">
        <v>1244</v>
      </c>
      <c r="E284" s="1" t="s">
        <v>1245</v>
      </c>
      <c r="F284" s="4" t="s">
        <v>16</v>
      </c>
      <c r="G284" s="1" t="s">
        <v>17</v>
      </c>
      <c r="H284" s="1" t="s">
        <v>18</v>
      </c>
      <c r="I284" s="1" t="s">
        <v>19</v>
      </c>
      <c r="J284" s="1" t="s">
        <v>1246</v>
      </c>
      <c r="K284" s="1" t="s">
        <v>21</v>
      </c>
      <c r="L284" s="1" t="str">
        <f>HYPERLINK("https://files.afu.se/Downloads/Transcripts/Inception%20Radio%20(Mike%20Lucas)/2017 08 23 - Inception Radio Network - The Birthday Cake Incident_tNgoonUchOc - transcript (automated).pdf","Transcript Link")</f>
        <v>Transcript Link</v>
      </c>
      <c r="M284" s="2" t="str">
        <f>HYPERLINK("https://files.afu.se/Downloads/Transcripts/Inception%20Radio%20(Mike%20Lucas)/2017 08 23 - Inception Radio Network - The Birthday Cake Incident_tNgoonUchOc - transcript (automated).pdf","Transcript Link")</f>
        <v>Transcript Link</v>
      </c>
    </row>
    <row r="285" spans="1:13" ht="409.5">
      <c r="A285" s="1" t="s">
        <v>1234</v>
      </c>
      <c r="B285" s="1" t="s">
        <v>13</v>
      </c>
      <c r="C285" s="4" t="s">
        <v>1247</v>
      </c>
      <c r="D285" s="1" t="s">
        <v>1248</v>
      </c>
      <c r="E285" s="1" t="s">
        <v>1249</v>
      </c>
      <c r="F285" s="4" t="s">
        <v>16</v>
      </c>
      <c r="G285" s="1" t="s">
        <v>17</v>
      </c>
      <c r="H285" s="1" t="s">
        <v>18</v>
      </c>
      <c r="I285" s="1" t="s">
        <v>19</v>
      </c>
      <c r="J285" s="1" t="s">
        <v>1250</v>
      </c>
      <c r="K285" s="1" t="s">
        <v>21</v>
      </c>
      <c r="L285" s="1" t="str">
        <f>HYPERLINK("https://files.afu.se/Downloads/Transcripts/Inception%20Radio%20(Mike%20Lucas)/2017 08 23 - Inception Radio Network - The Fox Sisters  Ghostly Connections, Spiritualism and A Dead Body_oKwkbyWHq0Y - transcript (automated).pdf","Transcript Link")</f>
        <v>Transcript Link</v>
      </c>
      <c r="M285" s="2" t="str">
        <f>HYPERLINK("https://files.afu.se/Downloads/Transcripts/Inception%20Radio%20(Mike%20Lucas)/2017 08 23 - Inception Radio Network - The Fox Sisters  Ghostly Connections, Spiritualism and A Dead Body_oKwkbyWHq0Y - transcript (automated).pdf","Transcript Link")</f>
        <v>Transcript Link</v>
      </c>
    </row>
    <row r="286" spans="1:13" ht="409.5">
      <c r="A286" s="1" t="s">
        <v>1251</v>
      </c>
      <c r="B286" s="1" t="s">
        <v>13</v>
      </c>
      <c r="C286" s="4" t="s">
        <v>1252</v>
      </c>
      <c r="D286" s="1" t="s">
        <v>1253</v>
      </c>
      <c r="E286" s="1" t="s">
        <v>1254</v>
      </c>
      <c r="F286" s="4" t="s">
        <v>16</v>
      </c>
      <c r="G286" s="1" t="s">
        <v>17</v>
      </c>
      <c r="H286" s="1" t="s">
        <v>18</v>
      </c>
      <c r="I286" s="1" t="s">
        <v>19</v>
      </c>
      <c r="J286" s="1" t="s">
        <v>1255</v>
      </c>
      <c r="K286" s="1" t="s">
        <v>21</v>
      </c>
      <c r="L286" s="1" t="str">
        <f>HYPERLINK("https://files.afu.se/Downloads/Transcripts/Inception%20Radio%20(Mike%20Lucas)/2017 08 18 - Inception Radio Network - UFO Headline News Wednesday August 16th, 2017_Gl1CJrQmiQw - transcript (automated).pdf","Transcript Link")</f>
        <v>Transcript Link</v>
      </c>
      <c r="M286" s="2" t="str">
        <f>HYPERLINK("https://files.afu.se/Downloads/Transcripts/Inception%20Radio%20(Mike%20Lucas)/2017 08 18 - Inception Radio Network - UFO Headline News Wednesday August 16th, 2017_Gl1CJrQmiQw - transcript (automated).pdf","Transcript Link")</f>
        <v>Transcript Link</v>
      </c>
    </row>
    <row r="287" spans="1:13" ht="409.5">
      <c r="A287" s="1" t="s">
        <v>1251</v>
      </c>
      <c r="B287" s="1" t="s">
        <v>13</v>
      </c>
      <c r="C287" s="4" t="s">
        <v>1256</v>
      </c>
      <c r="D287" s="1" t="s">
        <v>1257</v>
      </c>
      <c r="E287" s="1" t="s">
        <v>1258</v>
      </c>
      <c r="F287" s="4" t="s">
        <v>16</v>
      </c>
      <c r="G287" s="1" t="s">
        <v>17</v>
      </c>
      <c r="H287" s="1" t="s">
        <v>18</v>
      </c>
      <c r="I287" s="1" t="s">
        <v>19</v>
      </c>
      <c r="J287" s="1" t="s">
        <v>1259</v>
      </c>
      <c r="K287" s="1" t="s">
        <v>21</v>
      </c>
      <c r="L287" s="1" t="str">
        <f>HYPERLINK("https://files.afu.se/Downloads/Transcripts/Inception%20Radio%20(Mike%20Lucas)/2017 08 18 - Inception Radio Network - UFO Headline News Monday August 14th, 2017_Ia45Ymq08i0 - transcript (automated).pdf","Transcript Link")</f>
        <v>Transcript Link</v>
      </c>
      <c r="M287" s="2" t="str">
        <f>HYPERLINK("https://files.afu.se/Downloads/Transcripts/Inception%20Radio%20(Mike%20Lucas)/2017 08 18 - Inception Radio Network - UFO Headline News Monday August 14th, 2017_Ia45Ymq08i0 - transcript (automated).pdf","Transcript Link")</f>
        <v>Transcript Link</v>
      </c>
    </row>
    <row r="288" spans="1:13" ht="409.5">
      <c r="A288" s="1" t="s">
        <v>1251</v>
      </c>
      <c r="B288" s="1" t="s">
        <v>13</v>
      </c>
      <c r="C288" s="4" t="s">
        <v>1260</v>
      </c>
      <c r="D288" s="1" t="s">
        <v>1261</v>
      </c>
      <c r="E288" s="1" t="s">
        <v>1262</v>
      </c>
      <c r="F288" s="4" t="s">
        <v>16</v>
      </c>
      <c r="G288" s="1" t="s">
        <v>17</v>
      </c>
      <c r="H288" s="1" t="s">
        <v>18</v>
      </c>
      <c r="I288" s="1" t="s">
        <v>19</v>
      </c>
      <c r="J288" s="1" t="s">
        <v>1263</v>
      </c>
      <c r="K288" s="1" t="s">
        <v>21</v>
      </c>
      <c r="L288" s="1" t="str">
        <f>HYPERLINK("https://files.afu.se/Downloads/Transcripts/Inception%20Radio%20(Mike%20Lucas)/2017 08 18 - Inception Radio Network - UFO Headline News Tuesday August 15th, 2017_1w6RJ1Zf-q8 - transcript (automated).pdf","Transcript Link")</f>
        <v>Transcript Link</v>
      </c>
      <c r="M288" s="2" t="str">
        <f>HYPERLINK("https://files.afu.se/Downloads/Transcripts/Inception%20Radio%20(Mike%20Lucas)/2017 08 18 - Inception Radio Network - UFO Headline News Tuesday August 15th, 2017_1w6RJ1Zf-q8 - transcript (automated).pdf","Transcript Link")</f>
        <v>Transcript Link</v>
      </c>
    </row>
    <row r="289" spans="1:13" ht="300">
      <c r="A289" s="1" t="s">
        <v>1251</v>
      </c>
      <c r="B289" s="1" t="s">
        <v>13</v>
      </c>
      <c r="C289" s="4" t="s">
        <v>1264</v>
      </c>
      <c r="D289" s="1" t="s">
        <v>1265</v>
      </c>
      <c r="E289" s="1" t="s">
        <v>1266</v>
      </c>
      <c r="F289" s="4" t="s">
        <v>16</v>
      </c>
      <c r="G289" s="1" t="s">
        <v>17</v>
      </c>
      <c r="H289" s="1" t="s">
        <v>18</v>
      </c>
      <c r="I289" s="1" t="s">
        <v>19</v>
      </c>
      <c r="J289" s="1" t="s">
        <v>1267</v>
      </c>
      <c r="K289" s="1" t="s">
        <v>21</v>
      </c>
      <c r="L289" s="1" t="str">
        <f>HYPERLINK("https://files.afu.se/Downloads/Transcripts/Inception%20Radio%20(Mike%20Lucas)/2017 08 18 - Inception Radio Network - UFO Themed Birthday Party Bash!_nstZknl4cIA - transcript (automated).pdf","Transcript Link")</f>
        <v>Transcript Link</v>
      </c>
      <c r="M289" s="2" t="str">
        <f>HYPERLINK("https://files.afu.se/Downloads/Transcripts/Inception%20Radio%20(Mike%20Lucas)/2017 08 18 - Inception Radio Network - UFO Themed Birthday Party Bash!_nstZknl4cIA - transcript (automated).pdf","Transcript Link")</f>
        <v>Transcript Link</v>
      </c>
    </row>
    <row r="290" spans="1:13" ht="409.5">
      <c r="A290" s="1" t="s">
        <v>1268</v>
      </c>
      <c r="B290" s="1" t="s">
        <v>13</v>
      </c>
      <c r="C290" s="4" t="s">
        <v>1269</v>
      </c>
      <c r="D290" s="1" t="s">
        <v>1270</v>
      </c>
      <c r="E290" s="1" t="s">
        <v>1271</v>
      </c>
      <c r="F290" s="4" t="s">
        <v>16</v>
      </c>
      <c r="G290" s="1" t="s">
        <v>17</v>
      </c>
      <c r="H290" s="1" t="s">
        <v>18</v>
      </c>
      <c r="I290" s="1" t="s">
        <v>19</v>
      </c>
      <c r="J290" s="1" t="s">
        <v>1272</v>
      </c>
      <c r="K290" s="1" t="s">
        <v>21</v>
      </c>
      <c r="L290" s="1" t="str">
        <f>HYPERLINK("https://files.afu.se/Downloads/Transcripts/Inception%20Radio%20(Mike%20Lucas)/2017 08 16 - Inception Radio Network - Dr. Azra Bertrand   Womb Awakening  Initiatory Wisdom from the Creatrix of All Life_CcKYFd6D80M - transcript (automated).pdf","Transcript Link")</f>
        <v>Transcript Link</v>
      </c>
      <c r="M290" s="2" t="str">
        <f>HYPERLINK("https://files.afu.se/Downloads/Transcripts/Inception%20Radio%20(Mike%20Lucas)/2017 08 16 - Inception Radio Network - Dr. Azra Bertrand   Womb Awakening  Initiatory Wisdom from the Creatrix of All Life_CcKYFd6D80M - transcript (automated).pdf","Transcript Link")</f>
        <v>Transcript Link</v>
      </c>
    </row>
    <row r="291" spans="1:13" ht="409.5">
      <c r="A291" s="1" t="s">
        <v>1273</v>
      </c>
      <c r="B291" s="1" t="s">
        <v>13</v>
      </c>
      <c r="C291" s="4" t="s">
        <v>1274</v>
      </c>
      <c r="D291" s="1" t="s">
        <v>1275</v>
      </c>
      <c r="E291" s="1" t="s">
        <v>1276</v>
      </c>
      <c r="F291" s="4" t="s">
        <v>16</v>
      </c>
      <c r="G291" s="1" t="s">
        <v>17</v>
      </c>
      <c r="H291" s="1" t="s">
        <v>18</v>
      </c>
      <c r="I291" s="1" t="s">
        <v>19</v>
      </c>
      <c r="J291" s="1" t="s">
        <v>1277</v>
      </c>
      <c r="K291" s="1" t="s">
        <v>21</v>
      </c>
      <c r="L291" s="1" t="str">
        <f>HYPERLINK("https://files.afu.se/Downloads/Transcripts/Inception%20Radio%20(Mike%20Lucas)/2017 08 14 - Inception Radio Network - UFO Headline News Weekend of Saturday August 12thSunday August 13th, 2017_VlKWZ5NmYRA - transcript (automated).pdf","Transcript Link")</f>
        <v>Transcript Link</v>
      </c>
      <c r="M291" s="2" t="str">
        <f>HYPERLINK("https://files.afu.se/Downloads/Transcripts/Inception%20Radio%20(Mike%20Lucas)/2017 08 14 - Inception Radio Network - UFO Headline News Weekend of Saturday August 12thSunday August 13th, 2017_VlKWZ5NmYRA - transcript (automated).pdf","Transcript Link")</f>
        <v>Transcript Link</v>
      </c>
    </row>
    <row r="292" spans="1:13" ht="409.5">
      <c r="A292" s="1" t="s">
        <v>1273</v>
      </c>
      <c r="B292" s="1" t="s">
        <v>13</v>
      </c>
      <c r="C292" s="4" t="s">
        <v>1278</v>
      </c>
      <c r="D292" s="1" t="s">
        <v>1279</v>
      </c>
      <c r="E292" s="1" t="s">
        <v>1280</v>
      </c>
      <c r="F292" s="4" t="s">
        <v>16</v>
      </c>
      <c r="G292" s="1" t="s">
        <v>17</v>
      </c>
      <c r="H292" s="1" t="s">
        <v>18</v>
      </c>
      <c r="I292" s="1" t="s">
        <v>19</v>
      </c>
      <c r="J292" s="1" t="s">
        <v>1281</v>
      </c>
      <c r="K292" s="1" t="s">
        <v>21</v>
      </c>
      <c r="L292" s="1" t="str">
        <f>HYPERLINK("https://files.afu.se/Downloads/Transcripts/Inception%20Radio%20(Mike%20Lucas)/2017 08 14 - Inception Radio Network - Bruce Gernon &amp; Rob MacGregor   The Answer to The Bermuda Triangle_le3oxQxJy_I - transcript (automated).pdf","Transcript Link")</f>
        <v>Transcript Link</v>
      </c>
      <c r="M292" s="2" t="str">
        <f>HYPERLINK("https://files.afu.se/Downloads/Transcripts/Inception%20Radio%20(Mike%20Lucas)/2017 08 14 - Inception Radio Network - Bruce Gernon &amp; Rob MacGregor   The Answer to The Bermuda Triangle_le3oxQxJy_I - transcript (automated).pdf","Transcript Link")</f>
        <v>Transcript Link</v>
      </c>
    </row>
    <row r="293" spans="1:13" ht="360">
      <c r="A293" s="1" t="s">
        <v>1273</v>
      </c>
      <c r="B293" s="1" t="s">
        <v>13</v>
      </c>
      <c r="C293" s="4" t="s">
        <v>1282</v>
      </c>
      <c r="D293" s="1" t="s">
        <v>1283</v>
      </c>
      <c r="E293" s="1" t="s">
        <v>1284</v>
      </c>
      <c r="F293" s="4" t="s">
        <v>16</v>
      </c>
      <c r="G293" s="1" t="s">
        <v>17</v>
      </c>
      <c r="H293" s="1" t="s">
        <v>18</v>
      </c>
      <c r="I293" s="1" t="s">
        <v>19</v>
      </c>
      <c r="J293" s="1" t="s">
        <v>1285</v>
      </c>
      <c r="K293" s="1" t="s">
        <v>21</v>
      </c>
      <c r="L293" s="1" t="str">
        <f>HYPERLINK("https://files.afu.se/Downloads/Transcripts/Inception%20Radio%20(Mike%20Lucas)/2017 08 14 - Inception Radio Network - MMMXF Meets NCIS   Real-Life Investigations into Unknown Mysteries_RH-zyA1mDOw - transcript (automated).pdf","Transcript Link")</f>
        <v>Transcript Link</v>
      </c>
      <c r="M293" s="2" t="str">
        <f>HYPERLINK("https://files.afu.se/Downloads/Transcripts/Inception%20Radio%20(Mike%20Lucas)/2017 08 14 - Inception Radio Network - MMMXF Meets NCIS   Real-Life Investigations into Unknown Mysteries_RH-zyA1mDOw - transcript (automated).pdf","Transcript Link")</f>
        <v>Transcript Link</v>
      </c>
    </row>
    <row r="294" spans="1:13" ht="409.5">
      <c r="A294" s="1" t="s">
        <v>1273</v>
      </c>
      <c r="B294" s="1" t="s">
        <v>13</v>
      </c>
      <c r="C294" s="4" t="s">
        <v>1286</v>
      </c>
      <c r="D294" s="1" t="s">
        <v>1287</v>
      </c>
      <c r="E294" s="1" t="s">
        <v>1288</v>
      </c>
      <c r="F294" s="4" t="s">
        <v>16</v>
      </c>
      <c r="G294" s="1" t="s">
        <v>17</v>
      </c>
      <c r="H294" s="1" t="s">
        <v>18</v>
      </c>
      <c r="I294" s="1" t="s">
        <v>19</v>
      </c>
      <c r="J294" s="1" t="s">
        <v>1289</v>
      </c>
      <c r="K294" s="1" t="s">
        <v>21</v>
      </c>
      <c r="L294" s="1" t="str">
        <f>HYPERLINK("https://files.afu.se/Downloads/Transcripts/Inception%20Radio%20(Mike%20Lucas)/2017 08 14 - Inception Radio Network - UFO Headline News Friday August 11th, 2017_E9moKmRERno - transcript (automated).pdf","Transcript Link")</f>
        <v>Transcript Link</v>
      </c>
      <c r="M294" s="2" t="str">
        <f>HYPERLINK("https://files.afu.se/Downloads/Transcripts/Inception%20Radio%20(Mike%20Lucas)/2017 08 14 - Inception Radio Network - UFO Headline News Friday August 11th, 2017_E9moKmRERno - transcript (automated).pdf","Transcript Link")</f>
        <v>Transcript Link</v>
      </c>
    </row>
    <row r="295" spans="1:13" ht="409.5">
      <c r="A295" s="1" t="s">
        <v>1290</v>
      </c>
      <c r="B295" s="1" t="s">
        <v>13</v>
      </c>
      <c r="C295" s="4" t="s">
        <v>1291</v>
      </c>
      <c r="D295" s="1" t="s">
        <v>1292</v>
      </c>
      <c r="E295" s="1" t="s">
        <v>1293</v>
      </c>
      <c r="F295" s="4" t="s">
        <v>16</v>
      </c>
      <c r="G295" s="1" t="s">
        <v>17</v>
      </c>
      <c r="H295" s="1" t="s">
        <v>18</v>
      </c>
      <c r="I295" s="1" t="s">
        <v>19</v>
      </c>
      <c r="J295" s="1" t="s">
        <v>1294</v>
      </c>
      <c r="K295" s="1" t="s">
        <v>21</v>
      </c>
      <c r="L295" s="1" t="str">
        <f>HYPERLINK("https://files.afu.se/Downloads/Transcripts/Inception%20Radio%20(Mike%20Lucas)/2017 08 12 - Inception Radio Network - UFO Headline News Tuesday August 8th, 2017_XozVoAPUUIk - transcript (automated).pdf","Transcript Link")</f>
        <v>Transcript Link</v>
      </c>
      <c r="M295" s="2" t="str">
        <f>HYPERLINK("https://files.afu.se/Downloads/Transcripts/Inception%20Radio%20(Mike%20Lucas)/2017 08 12 - Inception Radio Network - UFO Headline News Tuesday August 8th, 2017_XozVoAPUUIk - transcript (automated).pdf","Transcript Link")</f>
        <v>Transcript Link</v>
      </c>
    </row>
    <row r="296" spans="1:13" ht="409.5">
      <c r="A296" s="1" t="s">
        <v>1290</v>
      </c>
      <c r="B296" s="1" t="s">
        <v>13</v>
      </c>
      <c r="C296" s="4" t="s">
        <v>1295</v>
      </c>
      <c r="D296" s="1" t="s">
        <v>1296</v>
      </c>
      <c r="E296" s="1" t="s">
        <v>1297</v>
      </c>
      <c r="F296" s="4" t="s">
        <v>16</v>
      </c>
      <c r="G296" s="1" t="s">
        <v>17</v>
      </c>
      <c r="H296" s="1" t="s">
        <v>18</v>
      </c>
      <c r="I296" s="1" t="s">
        <v>19</v>
      </c>
      <c r="J296" s="1" t="s">
        <v>1298</v>
      </c>
      <c r="K296" s="1" t="s">
        <v>21</v>
      </c>
      <c r="L296" s="1" t="str">
        <f>HYPERLINK("https://files.afu.se/Downloads/Transcripts/Inception%20Radio%20(Mike%20Lucas)/2017 08 12 - Inception Radio Network - UFO Headline News Wednesday August 9th, 2017_A77ib0UC1YU - transcript (automated).pdf","Transcript Link")</f>
        <v>Transcript Link</v>
      </c>
      <c r="M296" s="2" t="str">
        <f>HYPERLINK("https://files.afu.se/Downloads/Transcripts/Inception%20Radio%20(Mike%20Lucas)/2017 08 12 - Inception Radio Network - UFO Headline News Wednesday August 9th, 2017_A77ib0UC1YU - transcript (automated).pdf","Transcript Link")</f>
        <v>Transcript Link</v>
      </c>
    </row>
    <row r="297" spans="1:13" ht="409.5">
      <c r="A297" s="1" t="s">
        <v>1290</v>
      </c>
      <c r="B297" s="1" t="s">
        <v>13</v>
      </c>
      <c r="C297" s="4" t="s">
        <v>1299</v>
      </c>
      <c r="D297" s="1" t="s">
        <v>1300</v>
      </c>
      <c r="E297" s="1" t="s">
        <v>1301</v>
      </c>
      <c r="F297" s="4" t="s">
        <v>16</v>
      </c>
      <c r="G297" s="1" t="s">
        <v>17</v>
      </c>
      <c r="H297" s="1" t="s">
        <v>18</v>
      </c>
      <c r="I297" s="1" t="s">
        <v>19</v>
      </c>
      <c r="J297" s="1" t="s">
        <v>1302</v>
      </c>
      <c r="K297" s="1" t="s">
        <v>21</v>
      </c>
      <c r="L297" s="1" t="str">
        <f>HYPERLINK("https://files.afu.se/Downloads/Transcripts/Inception%20Radio%20(Mike%20Lucas)/2017 08 12 - Inception Radio Network - UFO Headline News Monday August 7th, 2017_1mPdMkK30oM - transcript (automated).pdf","Transcript Link")</f>
        <v>Transcript Link</v>
      </c>
      <c r="M297" s="2" t="str">
        <f>HYPERLINK("https://files.afu.se/Downloads/Transcripts/Inception%20Radio%20(Mike%20Lucas)/2017 08 12 - Inception Radio Network - UFO Headline News Monday August 7th, 2017_1mPdMkK30oM - transcript (automated).pdf","Transcript Link")</f>
        <v>Transcript Link</v>
      </c>
    </row>
    <row r="298" spans="1:13" ht="409.5">
      <c r="A298" s="1" t="s">
        <v>1290</v>
      </c>
      <c r="B298" s="1" t="s">
        <v>13</v>
      </c>
      <c r="C298" s="4" t="s">
        <v>1303</v>
      </c>
      <c r="D298" s="1" t="s">
        <v>1304</v>
      </c>
      <c r="E298" s="1" t="s">
        <v>1305</v>
      </c>
      <c r="F298" s="4" t="s">
        <v>16</v>
      </c>
      <c r="G298" s="1" t="s">
        <v>17</v>
      </c>
      <c r="H298" s="1" t="s">
        <v>18</v>
      </c>
      <c r="I298" s="1" t="s">
        <v>19</v>
      </c>
      <c r="J298" s="1" t="s">
        <v>1306</v>
      </c>
      <c r="K298" s="1" t="s">
        <v>21</v>
      </c>
      <c r="L298" s="1" t="str">
        <f>HYPERLINK("https://files.afu.se/Downloads/Transcripts/Inception%20Radio%20(Mike%20Lucas)/2017 08 12 - Inception Radio Network - UFO Headline News Thursday August 10th, 2017_I2RnbrHsczE - transcript (automated).pdf","Transcript Link")</f>
        <v>Transcript Link</v>
      </c>
      <c r="M298" s="2" t="str">
        <f>HYPERLINK("https://files.afu.se/Downloads/Transcripts/Inception%20Radio%20(Mike%20Lucas)/2017 08 12 - Inception Radio Network - UFO Headline News Thursday August 10th, 2017_I2RnbrHsczE - transcript (automated).pdf","Transcript Link")</f>
        <v>Transcript Link</v>
      </c>
    </row>
    <row r="299" spans="1:13" ht="409.5">
      <c r="A299" s="1" t="s">
        <v>1307</v>
      </c>
      <c r="B299" s="1" t="s">
        <v>13</v>
      </c>
      <c r="C299" s="4" t="s">
        <v>1308</v>
      </c>
      <c r="D299" s="1" t="s">
        <v>1309</v>
      </c>
      <c r="E299" s="1" t="s">
        <v>1310</v>
      </c>
      <c r="F299" s="4" t="s">
        <v>16</v>
      </c>
      <c r="G299" s="1" t="s">
        <v>17</v>
      </c>
      <c r="H299" s="1" t="s">
        <v>18</v>
      </c>
      <c r="I299" s="1" t="s">
        <v>19</v>
      </c>
      <c r="J299" s="1" t="s">
        <v>1311</v>
      </c>
      <c r="K299" s="1" t="s">
        <v>21</v>
      </c>
      <c r="L299" s="1" t="str">
        <f>HYPERLINK("https://files.afu.se/Downloads/Transcripts/Inception%20Radio%20(Mike%20Lucas)/2017 08 10 - Inception Radio Network - Dan Willis   Why is Mainstream Media Scared to Face the Extraterrestrial Reality _P_oJmGgKhGY - transcript (automated).pdf","Transcript Link")</f>
        <v>Transcript Link</v>
      </c>
      <c r="M299" s="2" t="str">
        <f>HYPERLINK("https://files.afu.se/Downloads/Transcripts/Inception%20Radio%20(Mike%20Lucas)/2017 08 10 - Inception Radio Network - Dan Willis   Why is Mainstream Media Scared to Face the Extraterrestrial Reality _P_oJmGgKhGY - transcript (automated).pdf","Transcript Link")</f>
        <v>Transcript Link</v>
      </c>
    </row>
    <row r="300" spans="1:13" ht="409.5">
      <c r="A300" s="1" t="s">
        <v>1312</v>
      </c>
      <c r="B300" s="1" t="s">
        <v>13</v>
      </c>
      <c r="C300" s="4" t="s">
        <v>1313</v>
      </c>
      <c r="D300" s="1" t="s">
        <v>1314</v>
      </c>
      <c r="E300" s="1" t="s">
        <v>1315</v>
      </c>
      <c r="F300" s="4" t="s">
        <v>16</v>
      </c>
      <c r="G300" s="1" t="s">
        <v>17</v>
      </c>
      <c r="H300" s="1" t="s">
        <v>18</v>
      </c>
      <c r="I300" s="1" t="s">
        <v>19</v>
      </c>
      <c r="J300" s="1" t="s">
        <v>1316</v>
      </c>
      <c r="K300" s="1" t="s">
        <v>21</v>
      </c>
      <c r="L300" s="1" t="str">
        <f>HYPERLINK("https://files.afu.se/Downloads/Transcripts/Inception%20Radio%20(Mike%20Lucas)/2017 08 09 - Inception Radio Network - Bruce Gernon   Pilot Flies into a Time Warp Inside the Bermuda Triangle_bTm4YE9Awd0 - transcript (automated).pdf","Transcript Link")</f>
        <v>Transcript Link</v>
      </c>
      <c r="M300" s="2" t="str">
        <f>HYPERLINK("https://files.afu.se/Downloads/Transcripts/Inception%20Radio%20(Mike%20Lucas)/2017 08 09 - Inception Radio Network - Bruce Gernon   Pilot Flies into a Time Warp Inside the Bermuda Triangle_bTm4YE9Awd0 - transcript (automated).pdf","Transcript Link")</f>
        <v>Transcript Link</v>
      </c>
    </row>
    <row r="301" spans="1:13" ht="409.5">
      <c r="A301" s="1" t="s">
        <v>1317</v>
      </c>
      <c r="B301" s="1" t="s">
        <v>13</v>
      </c>
      <c r="C301" s="4" t="s">
        <v>1318</v>
      </c>
      <c r="D301" s="1" t="s">
        <v>1319</v>
      </c>
      <c r="E301" s="1" t="s">
        <v>1320</v>
      </c>
      <c r="F301" s="4" t="s">
        <v>16</v>
      </c>
      <c r="G301" s="1" t="s">
        <v>17</v>
      </c>
      <c r="H301" s="1" t="s">
        <v>18</v>
      </c>
      <c r="I301" s="1" t="s">
        <v>19</v>
      </c>
      <c r="J301" s="1" t="s">
        <v>1321</v>
      </c>
      <c r="K301" s="1" t="s">
        <v>21</v>
      </c>
      <c r="L301" s="1" t="str">
        <f>HYPERLINK("https://files.afu.se/Downloads/Transcripts/Inception%20Radio%20(Mike%20Lucas)/2017 08 08 - Inception Radio Network - Mary Sutherland   Is Our Forgotten Civilization’s Historical Past Being Erased _NuMXWCoce2E - transcript (automated).pdf","Transcript Link")</f>
        <v>Transcript Link</v>
      </c>
      <c r="M301" s="2" t="str">
        <f>HYPERLINK("https://files.afu.se/Downloads/Transcripts/Inception%20Radio%20(Mike%20Lucas)/2017 08 08 - Inception Radio Network - Mary Sutherland   Is Our Forgotten Civilization’s Historical Past Being Erased _NuMXWCoce2E - transcript (automated).pdf","Transcript Link")</f>
        <v>Transcript Link</v>
      </c>
    </row>
    <row r="302" spans="1:13" ht="409.5">
      <c r="A302" s="1" t="s">
        <v>1317</v>
      </c>
      <c r="B302" s="1" t="s">
        <v>13</v>
      </c>
      <c r="C302" s="4" t="s">
        <v>1322</v>
      </c>
      <c r="D302" s="1" t="s">
        <v>1323</v>
      </c>
      <c r="E302" s="1" t="s">
        <v>1324</v>
      </c>
      <c r="F302" s="4" t="s">
        <v>16</v>
      </c>
      <c r="G302" s="1" t="s">
        <v>17</v>
      </c>
      <c r="H302" s="1" t="s">
        <v>18</v>
      </c>
      <c r="I302" s="1" t="s">
        <v>19</v>
      </c>
      <c r="J302" s="1" t="s">
        <v>1325</v>
      </c>
      <c r="K302" s="1" t="s">
        <v>21</v>
      </c>
      <c r="L302" s="1" t="str">
        <f>HYPERLINK("https://files.afu.se/Downloads/Transcripts/Inception%20Radio%20(Mike%20Lucas)/2017 08 08 - Inception Radio Network - Kristie Reeves   Indigo and Rainbow Children and the New Golden Age_s9TfYeGuLxU - transcript (automated).pdf","Transcript Link")</f>
        <v>Transcript Link</v>
      </c>
      <c r="M302" s="2" t="str">
        <f>HYPERLINK("https://files.afu.se/Downloads/Transcripts/Inception%20Radio%20(Mike%20Lucas)/2017 08 08 - Inception Radio Network - Kristie Reeves   Indigo and Rainbow Children and the New Golden Age_s9TfYeGuLxU - transcript (automated).pdf","Transcript Link")</f>
        <v>Transcript Link</v>
      </c>
    </row>
    <row r="303" spans="1:13" ht="409.5">
      <c r="A303" s="1" t="s">
        <v>1326</v>
      </c>
      <c r="B303" s="1" t="s">
        <v>13</v>
      </c>
      <c r="C303" s="4" t="s">
        <v>1327</v>
      </c>
      <c r="D303" s="1" t="s">
        <v>1328</v>
      </c>
      <c r="E303" s="1" t="s">
        <v>1329</v>
      </c>
      <c r="F303" s="4" t="s">
        <v>16</v>
      </c>
      <c r="G303" s="1" t="s">
        <v>17</v>
      </c>
      <c r="H303" s="1" t="s">
        <v>18</v>
      </c>
      <c r="I303" s="1" t="s">
        <v>19</v>
      </c>
      <c r="J303" s="1" t="s">
        <v>1330</v>
      </c>
      <c r="K303" s="1" t="s">
        <v>21</v>
      </c>
      <c r="L303" s="1" t="str">
        <f>HYPERLINK("https://files.afu.se/Downloads/Transcripts/Inception%20Radio%20(Mike%20Lucas)/2017 08 07 - Inception Radio Network - UFO Headline News Weekend of Saturday August 5thSunday August 6th, 2017_ZfM4fPEM2i8 - transcript (automated).pdf","Transcript Link")</f>
        <v>Transcript Link</v>
      </c>
      <c r="M303" s="2" t="str">
        <f>HYPERLINK("https://files.afu.se/Downloads/Transcripts/Inception%20Radio%20(Mike%20Lucas)/2017 08 07 - Inception Radio Network - UFO Headline News Weekend of Saturday August 5thSunday August 6th, 2017_ZfM4fPEM2i8 - transcript (automated).pdf","Transcript Link")</f>
        <v>Transcript Link</v>
      </c>
    </row>
    <row r="304" spans="1:13" ht="409.5">
      <c r="A304" s="1" t="s">
        <v>1331</v>
      </c>
      <c r="B304" s="1" t="s">
        <v>13</v>
      </c>
      <c r="C304" s="4" t="s">
        <v>1332</v>
      </c>
      <c r="D304" s="1" t="s">
        <v>1333</v>
      </c>
      <c r="E304" s="1" t="s">
        <v>1334</v>
      </c>
      <c r="F304" s="4" t="s">
        <v>16</v>
      </c>
      <c r="G304" s="1" t="s">
        <v>17</v>
      </c>
      <c r="H304" s="1" t="s">
        <v>18</v>
      </c>
      <c r="I304" s="1" t="s">
        <v>19</v>
      </c>
      <c r="J304" s="1" t="s">
        <v>1335</v>
      </c>
      <c r="K304" s="1" t="s">
        <v>21</v>
      </c>
      <c r="L304" s="1" t="str">
        <f>HYPERLINK("https://files.afu.se/Downloads/Transcripts/Inception%20Radio%20(Mike%20Lucas)/2017 08 06 - Inception Radio Network - Planet Z   Is Planet Z On a Collision Course with Earth _v0GCJTf0qsw - transcript (automated).pdf","Transcript Link")</f>
        <v>Transcript Link</v>
      </c>
      <c r="M304" s="2" t="str">
        <f>HYPERLINK("https://files.afu.se/Downloads/Transcripts/Inception%20Radio%20(Mike%20Lucas)/2017 08 06 - Inception Radio Network - Planet Z   Is Planet Z On a Collision Course with Earth _v0GCJTf0qsw - transcript (automated).pdf","Transcript Link")</f>
        <v>Transcript Link</v>
      </c>
    </row>
    <row r="305" spans="1:13" ht="409.5">
      <c r="A305" s="1" t="s">
        <v>1331</v>
      </c>
      <c r="B305" s="1" t="s">
        <v>13</v>
      </c>
      <c r="C305" s="4" t="s">
        <v>1336</v>
      </c>
      <c r="D305" s="1" t="s">
        <v>1337</v>
      </c>
      <c r="E305" s="1" t="s">
        <v>1338</v>
      </c>
      <c r="F305" s="4" t="s">
        <v>16</v>
      </c>
      <c r="G305" s="1" t="s">
        <v>17</v>
      </c>
      <c r="H305" s="1" t="s">
        <v>18</v>
      </c>
      <c r="I305" s="1" t="s">
        <v>19</v>
      </c>
      <c r="J305" s="1" t="s">
        <v>1339</v>
      </c>
      <c r="K305" s="1" t="s">
        <v>21</v>
      </c>
      <c r="L305" s="1" t="str">
        <f>HYPERLINK("https://files.afu.se/Downloads/Transcripts/Inception%20Radio%20(Mike%20Lucas)/2017 08 06 - Inception Radio Network - James Schwartz   How to Use Hypnotherapy to Communicate with the Afterlife and Alien Worlds_S0MtfSL8xz8 - transcript (automated).pdf","Transcript Link")</f>
        <v>Transcript Link</v>
      </c>
      <c r="M305" s="2" t="str">
        <f>HYPERLINK("https://files.afu.se/Downloads/Transcripts/Inception%20Radio%20(Mike%20Lucas)/2017 08 06 - Inception Radio Network - James Schwartz   How to Use Hypnotherapy to Communicate with the Afterlife and Alien Worlds_S0MtfSL8xz8 - transcript (automated).pdf","Transcript Link")</f>
        <v>Transcript Link</v>
      </c>
    </row>
    <row r="306" spans="1:13" ht="409.5">
      <c r="A306" s="1" t="s">
        <v>1331</v>
      </c>
      <c r="B306" s="1" t="s">
        <v>13</v>
      </c>
      <c r="C306" s="4" t="s">
        <v>1340</v>
      </c>
      <c r="D306" s="1" t="s">
        <v>1341</v>
      </c>
      <c r="E306" s="1" t="s">
        <v>1342</v>
      </c>
      <c r="F306" s="4" t="s">
        <v>16</v>
      </c>
      <c r="G306" s="1" t="s">
        <v>17</v>
      </c>
      <c r="H306" s="1" t="s">
        <v>18</v>
      </c>
      <c r="I306" s="1" t="s">
        <v>19</v>
      </c>
      <c r="J306" s="1" t="s">
        <v>1343</v>
      </c>
      <c r="K306" s="1" t="s">
        <v>21</v>
      </c>
      <c r="L306" s="1" t="str">
        <f>HYPERLINK("https://files.afu.se/Downloads/Transcripts/Inception%20Radio%20(Mike%20Lucas)/2017 08 06 - Inception Radio Network - Jason McLeod   The Dark Siege of Diabolical Infestations, Oppression and Possession_gnZynVlKMrQ - transcript (automated).pdf","Transcript Link")</f>
        <v>Transcript Link</v>
      </c>
      <c r="M306" s="2" t="str">
        <f>HYPERLINK("https://files.afu.se/Downloads/Transcripts/Inception%20Radio%20(Mike%20Lucas)/2017 08 06 - Inception Radio Network - Jason McLeod   The Dark Siege of Diabolical Infestations, Oppression and Possession_gnZynVlKMrQ - transcript (automated).pdf","Transcript Link")</f>
        <v>Transcript Link</v>
      </c>
    </row>
    <row r="307" spans="1:13" ht="360">
      <c r="A307" s="1" t="s">
        <v>1331</v>
      </c>
      <c r="B307" s="1" t="s">
        <v>13</v>
      </c>
      <c r="C307" s="4" t="s">
        <v>1344</v>
      </c>
      <c r="D307" s="1" t="s">
        <v>1345</v>
      </c>
      <c r="E307" s="1" t="s">
        <v>1346</v>
      </c>
      <c r="F307" s="4" t="s">
        <v>16</v>
      </c>
      <c r="G307" s="1" t="s">
        <v>17</v>
      </c>
      <c r="H307" s="1" t="s">
        <v>18</v>
      </c>
      <c r="I307" s="1" t="s">
        <v>19</v>
      </c>
      <c r="J307" s="1" t="s">
        <v>1347</v>
      </c>
      <c r="K307" s="1" t="s">
        <v>21</v>
      </c>
      <c r="L307" s="1" t="str">
        <f>HYPERLINK("https://files.afu.se/Downloads/Transcripts/Inception%20Radio%20(Mike%20Lucas)/2017 08 06 - Inception Radio Network - Cort Lindahl   New Mysteries in Oak Island Uncovered_tHX5qQOrPYk - transcript (automated).pdf","Transcript Link")</f>
        <v>Transcript Link</v>
      </c>
      <c r="M307" s="2" t="str">
        <f>HYPERLINK("https://files.afu.se/Downloads/Transcripts/Inception%20Radio%20(Mike%20Lucas)/2017 08 06 - Inception Radio Network - Cort Lindahl   New Mysteries in Oak Island Uncovered_tHX5qQOrPYk - transcript (automated).pdf","Transcript Link")</f>
        <v>Transcript Link</v>
      </c>
    </row>
    <row r="308" spans="1:13" ht="409.5">
      <c r="A308" s="1" t="s">
        <v>1331</v>
      </c>
      <c r="B308" s="1" t="s">
        <v>13</v>
      </c>
      <c r="C308" s="4" t="s">
        <v>1348</v>
      </c>
      <c r="D308" s="1" t="s">
        <v>1349</v>
      </c>
      <c r="E308" s="1" t="s">
        <v>1350</v>
      </c>
      <c r="F308" s="4" t="s">
        <v>16</v>
      </c>
      <c r="G308" s="1" t="s">
        <v>17</v>
      </c>
      <c r="H308" s="1" t="s">
        <v>18</v>
      </c>
      <c r="I308" s="1" t="s">
        <v>19</v>
      </c>
      <c r="J308" s="1" t="s">
        <v>1351</v>
      </c>
      <c r="K308" s="1" t="s">
        <v>21</v>
      </c>
      <c r="L308" s="1" t="str">
        <f>HYPERLINK("https://files.afu.se/Downloads/Transcripts/Inception%20Radio%20(Mike%20Lucas)/2017 08 06 - Inception Radio Network - UFO Headline News Thursday August 3rd, 2017_DXxjC7-j5sE - transcript (automated).pdf","Transcript Link")</f>
        <v>Transcript Link</v>
      </c>
      <c r="M308" s="2" t="str">
        <f>HYPERLINK("https://files.afu.se/Downloads/Transcripts/Inception%20Radio%20(Mike%20Lucas)/2017 08 06 - Inception Radio Network - UFO Headline News Thursday August 3rd, 2017_DXxjC7-j5sE - transcript (automated).pdf","Transcript Link")</f>
        <v>Transcript Link</v>
      </c>
    </row>
    <row r="309" spans="1:13" ht="409.5">
      <c r="A309" s="1" t="s">
        <v>1331</v>
      </c>
      <c r="B309" s="1" t="s">
        <v>13</v>
      </c>
      <c r="C309" s="4" t="s">
        <v>1352</v>
      </c>
      <c r="D309" s="1" t="s">
        <v>1353</v>
      </c>
      <c r="E309" s="1" t="s">
        <v>1354</v>
      </c>
      <c r="F309" s="4" t="s">
        <v>16</v>
      </c>
      <c r="G309" s="1" t="s">
        <v>17</v>
      </c>
      <c r="H309" s="1" t="s">
        <v>18</v>
      </c>
      <c r="I309" s="1" t="s">
        <v>19</v>
      </c>
      <c r="J309" s="1" t="s">
        <v>1355</v>
      </c>
      <c r="K309" s="1" t="s">
        <v>21</v>
      </c>
      <c r="L309" s="1" t="str">
        <f>HYPERLINK("https://files.afu.se/Downloads/Transcripts/Inception%20Radio%20(Mike%20Lucas)/2017 08 06 - Inception Radio Network - UFO Headline News Friday August 4th, 2017_T6Owul_MxhU - transcript (automated).pdf","Transcript Link")</f>
        <v>Transcript Link</v>
      </c>
      <c r="M309" s="2" t="str">
        <f>HYPERLINK("https://files.afu.se/Downloads/Transcripts/Inception%20Radio%20(Mike%20Lucas)/2017 08 06 - Inception Radio Network - UFO Headline News Friday August 4th, 2017_T6Owul_MxhU - transcript (automated).pdf","Transcript Link")</f>
        <v>Transcript Link</v>
      </c>
    </row>
    <row r="310" spans="1:13" ht="409.5">
      <c r="A310" s="1" t="s">
        <v>1356</v>
      </c>
      <c r="B310" s="1" t="s">
        <v>13</v>
      </c>
      <c r="C310" s="4" t="s">
        <v>1357</v>
      </c>
      <c r="D310" s="1" t="s">
        <v>1358</v>
      </c>
      <c r="E310" s="1" t="s">
        <v>1359</v>
      </c>
      <c r="F310" s="4" t="s">
        <v>16</v>
      </c>
      <c r="G310" s="1" t="s">
        <v>17</v>
      </c>
      <c r="H310" s="1" t="s">
        <v>18</v>
      </c>
      <c r="I310" s="1" t="s">
        <v>19</v>
      </c>
      <c r="J310" s="1" t="s">
        <v>1360</v>
      </c>
      <c r="K310" s="1" t="s">
        <v>21</v>
      </c>
      <c r="L310" s="1" t="str">
        <f>HYPERLINK("https://files.afu.se/Downloads/Transcripts/Inception%20Radio%20(Mike%20Lucas)/2017 08 05 - Inception Radio Network - Byron Belitsos   The Surprising Revelation about Our Evolving Soul_dBz21oG0-vE - transcript (automated).pdf","Transcript Link")</f>
        <v>Transcript Link</v>
      </c>
      <c r="M310" s="2" t="str">
        <f>HYPERLINK("https://files.afu.se/Downloads/Transcripts/Inception%20Radio%20(Mike%20Lucas)/2017 08 05 - Inception Radio Network - Byron Belitsos   The Surprising Revelation about Our Evolving Soul_dBz21oG0-vE - transcript (automated).pdf","Transcript Link")</f>
        <v>Transcript Link</v>
      </c>
    </row>
    <row r="311" spans="1:13" ht="409.5">
      <c r="A311" s="1" t="s">
        <v>1361</v>
      </c>
      <c r="B311" s="1" t="s">
        <v>13</v>
      </c>
      <c r="C311" s="4" t="s">
        <v>1362</v>
      </c>
      <c r="D311" s="1" t="s">
        <v>1363</v>
      </c>
      <c r="E311" s="1" t="s">
        <v>1364</v>
      </c>
      <c r="F311" s="4" t="s">
        <v>16</v>
      </c>
      <c r="G311" s="1" t="s">
        <v>17</v>
      </c>
      <c r="H311" s="1" t="s">
        <v>18</v>
      </c>
      <c r="I311" s="1" t="s">
        <v>19</v>
      </c>
      <c r="J311" s="1" t="s">
        <v>1365</v>
      </c>
      <c r="K311" s="1" t="s">
        <v>21</v>
      </c>
      <c r="L311" s="1" t="str">
        <f>HYPERLINK("https://files.afu.se/Downloads/Transcripts/Inception%20Radio%20(Mike%20Lucas)/2017 08 03 - Inception Radio Network - UFO Headline News Tuesday August 1st, 2017_pfxdU3I_jqI - transcript (automated).pdf","Transcript Link")</f>
        <v>Transcript Link</v>
      </c>
      <c r="M311" s="2" t="str">
        <f>HYPERLINK("https://files.afu.se/Downloads/Transcripts/Inception%20Radio%20(Mike%20Lucas)/2017 08 03 - Inception Radio Network - UFO Headline News Tuesday August 1st, 2017_pfxdU3I_jqI - transcript (automated).pdf","Transcript Link")</f>
        <v>Transcript Link</v>
      </c>
    </row>
    <row r="312" spans="1:13" ht="409.5">
      <c r="A312" s="1" t="s">
        <v>1361</v>
      </c>
      <c r="B312" s="1" t="s">
        <v>13</v>
      </c>
      <c r="C312" s="4" t="s">
        <v>1366</v>
      </c>
      <c r="D312" s="1" t="s">
        <v>1367</v>
      </c>
      <c r="E312" s="1" t="s">
        <v>1368</v>
      </c>
      <c r="F312" s="4" t="s">
        <v>16</v>
      </c>
      <c r="G312" s="1" t="s">
        <v>17</v>
      </c>
      <c r="H312" s="1" t="s">
        <v>18</v>
      </c>
      <c r="I312" s="1" t="s">
        <v>19</v>
      </c>
      <c r="J312" s="1" t="s">
        <v>1369</v>
      </c>
      <c r="K312" s="1" t="s">
        <v>21</v>
      </c>
      <c r="L312" s="1" t="str">
        <f>HYPERLINK("https://files.afu.se/Downloads/Transcripts/Inception%20Radio%20(Mike%20Lucas)/2017 08 03 - Inception Radio Network - UFO Headline News Wednesday August 2nd, 2017_rPeuhqqdH-4 - transcript (automated).pdf","Transcript Link")</f>
        <v>Transcript Link</v>
      </c>
      <c r="M312" s="2" t="str">
        <f>HYPERLINK("https://files.afu.se/Downloads/Transcripts/Inception%20Radio%20(Mike%20Lucas)/2017 08 03 - Inception Radio Network - UFO Headline News Wednesday August 2nd, 2017_rPeuhqqdH-4 - transcript (automated).pdf","Transcript Link")</f>
        <v>Transcript Link</v>
      </c>
    </row>
    <row r="313" spans="1:13" ht="409.5">
      <c r="A313" s="1" t="s">
        <v>1361</v>
      </c>
      <c r="B313" s="1" t="s">
        <v>13</v>
      </c>
      <c r="C313" s="4" t="s">
        <v>1370</v>
      </c>
      <c r="D313" s="1" t="s">
        <v>1371</v>
      </c>
      <c r="E313" s="1" t="s">
        <v>1372</v>
      </c>
      <c r="F313" s="4" t="s">
        <v>16</v>
      </c>
      <c r="G313" s="1" t="s">
        <v>17</v>
      </c>
      <c r="H313" s="1" t="s">
        <v>18</v>
      </c>
      <c r="I313" s="1" t="s">
        <v>19</v>
      </c>
      <c r="J313" s="1" t="s">
        <v>1373</v>
      </c>
      <c r="K313" s="1" t="s">
        <v>21</v>
      </c>
      <c r="L313" s="1" t="str">
        <f>HYPERLINK("https://files.afu.se/Downloads/Transcripts/Inception%20Radio%20(Mike%20Lucas)/2017 08 03 - Inception Radio Network - William Lawrence   CONTACT with ETs has Been Made Using Bent Lights!_9UIKRdRyTu8 - transcript (automated).pdf","Transcript Link")</f>
        <v>Transcript Link</v>
      </c>
      <c r="M313" s="2" t="str">
        <f>HYPERLINK("https://files.afu.se/Downloads/Transcripts/Inception%20Radio%20(Mike%20Lucas)/2017 08 03 - Inception Radio Network - William Lawrence   CONTACT with ETs has Been Made Using Bent Lights!_9UIKRdRyTu8 - transcript (automated).pdf","Transcript Link")</f>
        <v>Transcript Link</v>
      </c>
    </row>
    <row r="314" spans="1:13" ht="409.5">
      <c r="A314" s="1" t="s">
        <v>1374</v>
      </c>
      <c r="B314" s="1" t="s">
        <v>13</v>
      </c>
      <c r="C314" s="4" t="s">
        <v>1375</v>
      </c>
      <c r="D314" s="1" t="s">
        <v>1376</v>
      </c>
      <c r="E314" s="1" t="s">
        <v>1377</v>
      </c>
      <c r="F314" s="4" t="s">
        <v>16</v>
      </c>
      <c r="G314" s="1" t="s">
        <v>17</v>
      </c>
      <c r="H314" s="1" t="s">
        <v>18</v>
      </c>
      <c r="I314" s="1" t="s">
        <v>19</v>
      </c>
      <c r="J314" s="1" t="s">
        <v>1378</v>
      </c>
      <c r="K314" s="1" t="s">
        <v>21</v>
      </c>
      <c r="L314" s="1" t="str">
        <f>HYPERLINK("https://files.afu.se/Downloads/Transcripts/Inception%20Radio%20(Mike%20Lucas)/2017 08 02 - Inception Radio Network - Paul &amp; Ben Eno   Rare Monsters You Should Absolutely Avoid at Night!_Vp4HvN-sSnY - transcript (automated).pdf","Transcript Link")</f>
        <v>Transcript Link</v>
      </c>
      <c r="M314" s="2" t="str">
        <f>HYPERLINK("https://files.afu.se/Downloads/Transcripts/Inception%20Radio%20(Mike%20Lucas)/2017 08 02 - Inception Radio Network - Paul &amp; Ben Eno   Rare Monsters You Should Absolutely Avoid at Night!_Vp4HvN-sSnY - transcript (automated).pdf","Transcript Link")</f>
        <v>Transcript Link</v>
      </c>
    </row>
    <row r="315" spans="1:13" ht="409.5">
      <c r="A315" s="1" t="s">
        <v>1374</v>
      </c>
      <c r="B315" s="1" t="s">
        <v>13</v>
      </c>
      <c r="C315" s="4" t="s">
        <v>1379</v>
      </c>
      <c r="D315" s="1" t="s">
        <v>1380</v>
      </c>
      <c r="E315" s="1" t="s">
        <v>1381</v>
      </c>
      <c r="F315" s="4" t="s">
        <v>16</v>
      </c>
      <c r="G315" s="1" t="s">
        <v>17</v>
      </c>
      <c r="H315" s="1" t="s">
        <v>18</v>
      </c>
      <c r="I315" s="1" t="s">
        <v>19</v>
      </c>
      <c r="J315" s="1" t="s">
        <v>1382</v>
      </c>
      <c r="K315" s="1" t="s">
        <v>21</v>
      </c>
      <c r="L315" s="1" t="str">
        <f>HYPERLINK("https://files.afu.se/Downloads/Transcripts/Inception%20Radio%20(Mike%20Lucas)/2017 08 02 - Inception Radio Network - UFO Headline News Monday July 31st, 2017_5deEFOd_wvw - transcript (automated).pdf","Transcript Link")</f>
        <v>Transcript Link</v>
      </c>
      <c r="M315" s="2" t="str">
        <f>HYPERLINK("https://files.afu.se/Downloads/Transcripts/Inception%20Radio%20(Mike%20Lucas)/2017 08 02 - Inception Radio Network - UFO Headline News Monday July 31st, 2017_5deEFOd_wvw - transcript (automated).pdf","Transcript Link")</f>
        <v>Transcript Link</v>
      </c>
    </row>
    <row r="316" spans="1:13" ht="150">
      <c r="A316" s="1" t="s">
        <v>1383</v>
      </c>
      <c r="B316" s="1" t="s">
        <v>13</v>
      </c>
      <c r="C316" s="4" t="s">
        <v>1384</v>
      </c>
      <c r="D316" s="1" t="s">
        <v>1385</v>
      </c>
      <c r="E316" s="1" t="s">
        <v>1386</v>
      </c>
      <c r="F316" s="4" t="s">
        <v>16</v>
      </c>
      <c r="G316" s="1" t="s">
        <v>17</v>
      </c>
      <c r="H316" s="1" t="s">
        <v>18</v>
      </c>
      <c r="I316" s="1" t="s">
        <v>19</v>
      </c>
      <c r="J316" s="1" t="s">
        <v>1387</v>
      </c>
      <c r="K316" s="1" t="s">
        <v>21</v>
      </c>
      <c r="L316" s="1" t="str">
        <f>HYPERLINK("https://files.afu.se/Downloads/Transcripts/Inception%20Radio%20(Mike%20Lucas)/2017 07 31 - Inception Radio Network - UFO Headline News Tuesday July 25th, 2017_k6GWZ6iIH0E - transcript (automated).pdf","Transcript Link")</f>
        <v>Transcript Link</v>
      </c>
      <c r="M316" s="2" t="str">
        <f>HYPERLINK("https://files.afu.se/Downloads/Transcripts/Inception%20Radio%20(Mike%20Lucas)/2017 07 31 - Inception Radio Network - UFO Headline News Tuesday July 25th, 2017_k6GWZ6iIH0E - transcript (automated).pdf","Transcript Link")</f>
        <v>Transcript Link</v>
      </c>
    </row>
    <row r="317" spans="1:13" ht="409.5">
      <c r="A317" s="1" t="s">
        <v>1383</v>
      </c>
      <c r="B317" s="1" t="s">
        <v>13</v>
      </c>
      <c r="C317" s="4" t="s">
        <v>1388</v>
      </c>
      <c r="D317" s="1" t="s">
        <v>1389</v>
      </c>
      <c r="E317" s="1" t="s">
        <v>1390</v>
      </c>
      <c r="F317" s="4" t="s">
        <v>16</v>
      </c>
      <c r="G317" s="1" t="s">
        <v>17</v>
      </c>
      <c r="H317" s="1" t="s">
        <v>18</v>
      </c>
      <c r="I317" s="1" t="s">
        <v>19</v>
      </c>
      <c r="J317" s="1" t="s">
        <v>1391</v>
      </c>
      <c r="K317" s="1" t="s">
        <v>21</v>
      </c>
      <c r="L317" s="1" t="str">
        <f>HYPERLINK("https://files.afu.se/Downloads/Transcripts/Inception%20Radio%20(Mike%20Lucas)/2017 07 31 - Inception Radio Network - Mike Clelland   Have You Ever Had a Strange Owl Experience _YTaPbSXN4uA - transcript (automated).pdf","Transcript Link")</f>
        <v>Transcript Link</v>
      </c>
      <c r="M317" s="2" t="str">
        <f>HYPERLINK("https://files.afu.se/Downloads/Transcripts/Inception%20Radio%20(Mike%20Lucas)/2017 07 31 - Inception Radio Network - Mike Clelland   Have You Ever Had a Strange Owl Experience _YTaPbSXN4uA - transcript (automated).pdf","Transcript Link")</f>
        <v>Transcript Link</v>
      </c>
    </row>
    <row r="318" spans="1:13" ht="409.5">
      <c r="A318" s="1" t="s">
        <v>1383</v>
      </c>
      <c r="B318" s="1" t="s">
        <v>13</v>
      </c>
      <c r="C318" s="4" t="s">
        <v>1392</v>
      </c>
      <c r="D318" s="1" t="s">
        <v>1393</v>
      </c>
      <c r="E318" s="1" t="s">
        <v>1394</v>
      </c>
      <c r="F318" s="4" t="s">
        <v>16</v>
      </c>
      <c r="G318" s="1" t="s">
        <v>17</v>
      </c>
      <c r="H318" s="1" t="s">
        <v>18</v>
      </c>
      <c r="I318" s="1" t="s">
        <v>19</v>
      </c>
      <c r="J318" s="1" t="s">
        <v>1395</v>
      </c>
      <c r="K318" s="1" t="s">
        <v>21</v>
      </c>
      <c r="L318" s="1" t="str">
        <f>HYPERLINK("https://files.afu.se/Downloads/Transcripts/Inception%20Radio%20(Mike%20Lucas)/2017 07 31 - Inception Radio Network - UFO Headline News Wednesday July 26th, 2017_hnAqjEzJjrg - transcript (automated).pdf","Transcript Link")</f>
        <v>Transcript Link</v>
      </c>
      <c r="M318" s="2" t="str">
        <f>HYPERLINK("https://files.afu.se/Downloads/Transcripts/Inception%20Radio%20(Mike%20Lucas)/2017 07 31 - Inception Radio Network - UFO Headline News Wednesday July 26th, 2017_hnAqjEzJjrg - transcript (automated).pdf","Transcript Link")</f>
        <v>Transcript Link</v>
      </c>
    </row>
    <row r="319" spans="1:13" ht="315">
      <c r="A319" s="1" t="s">
        <v>1383</v>
      </c>
      <c r="B319" s="1" t="s">
        <v>13</v>
      </c>
      <c r="C319" s="4" t="s">
        <v>1396</v>
      </c>
      <c r="D319" s="1" t="s">
        <v>1397</v>
      </c>
      <c r="E319" s="1" t="s">
        <v>1398</v>
      </c>
      <c r="F319" s="4" t="s">
        <v>16</v>
      </c>
      <c r="G319" s="1" t="s">
        <v>17</v>
      </c>
      <c r="H319" s="1" t="s">
        <v>18</v>
      </c>
      <c r="I319" s="1" t="s">
        <v>19</v>
      </c>
      <c r="J319" s="1" t="s">
        <v>1399</v>
      </c>
      <c r="K319" s="1" t="s">
        <v>21</v>
      </c>
      <c r="L319" s="1" t="str">
        <f>HYPERLINK("https://files.afu.se/Downloads/Transcripts/Inception%20Radio%20(Mike%20Lucas)/2017 07 31 - Inception Radio Network - Chris Brown   Is Alien Technology Behind the Formation of Crop Circles _1mtFC5ZtiCY - transcript (automated).pdf","Transcript Link")</f>
        <v>Transcript Link</v>
      </c>
      <c r="M319" s="2" t="str">
        <f>HYPERLINK("https://files.afu.se/Downloads/Transcripts/Inception%20Radio%20(Mike%20Lucas)/2017 07 31 - Inception Radio Network - Chris Brown   Is Alien Technology Behind the Formation of Crop Circles _1mtFC5ZtiCY - transcript (automated).pdf","Transcript Link")</f>
        <v>Transcript Link</v>
      </c>
    </row>
    <row r="320" spans="1:13" ht="375">
      <c r="A320" s="1" t="s">
        <v>1383</v>
      </c>
      <c r="B320" s="1" t="s">
        <v>13</v>
      </c>
      <c r="C320" s="4" t="s">
        <v>1400</v>
      </c>
      <c r="D320" s="1" t="s">
        <v>1401</v>
      </c>
      <c r="E320" s="1" t="s">
        <v>1402</v>
      </c>
      <c r="F320" s="4" t="s">
        <v>16</v>
      </c>
      <c r="G320" s="1" t="s">
        <v>17</v>
      </c>
      <c r="H320" s="1" t="s">
        <v>18</v>
      </c>
      <c r="I320" s="1" t="s">
        <v>19</v>
      </c>
      <c r="J320" s="1" t="s">
        <v>1403</v>
      </c>
      <c r="K320" s="1" t="s">
        <v>21</v>
      </c>
      <c r="L320" s="1" t="str">
        <f>HYPERLINK("https://files.afu.se/Downloads/Transcripts/Inception%20Radio%20(Mike%20Lucas)/2017 07 31 - Inception Radio Network - Paranormal Blender   Another Delicious Soup of Cryptids, Ghost, and Aliens_8JeAv_jP45E - transcript (automated).pdf","Transcript Link")</f>
        <v>Transcript Link</v>
      </c>
      <c r="M320" s="2" t="str">
        <f>HYPERLINK("https://files.afu.se/Downloads/Transcripts/Inception%20Radio%20(Mike%20Lucas)/2017 07 31 - Inception Radio Network - Paranormal Blender   Another Delicious Soup of Cryptids, Ghost, and Aliens_8JeAv_jP45E - transcript (automated).pdf","Transcript Link")</f>
        <v>Transcript Link</v>
      </c>
    </row>
    <row r="321" spans="1:13" ht="409.5">
      <c r="A321" s="1" t="s">
        <v>1383</v>
      </c>
      <c r="B321" s="1" t="s">
        <v>13</v>
      </c>
      <c r="C321" s="4" t="s">
        <v>1404</v>
      </c>
      <c r="D321" s="1" t="s">
        <v>1405</v>
      </c>
      <c r="E321" s="1" t="s">
        <v>1406</v>
      </c>
      <c r="F321" s="4" t="s">
        <v>16</v>
      </c>
      <c r="G321" s="1" t="s">
        <v>17</v>
      </c>
      <c r="H321" s="1" t="s">
        <v>18</v>
      </c>
      <c r="I321" s="1" t="s">
        <v>19</v>
      </c>
      <c r="J321" s="1" t="s">
        <v>1407</v>
      </c>
      <c r="K321" s="1" t="s">
        <v>21</v>
      </c>
      <c r="L321" s="1" t="str">
        <f>HYPERLINK("https://files.afu.se/Downloads/Transcripts/Inception%20Radio%20(Mike%20Lucas)/2017 07 31 - Inception Radio Network - UFO Landing   Is Washington Preparing for a UFO Landing _0_VImCcFA9Y - transcript (automated).pdf","Transcript Link")</f>
        <v>Transcript Link</v>
      </c>
      <c r="M321" s="2" t="str">
        <f>HYPERLINK("https://files.afu.se/Downloads/Transcripts/Inception%20Radio%20(Mike%20Lucas)/2017 07 31 - Inception Radio Network - UFO Landing   Is Washington Preparing for a UFO Landing _0_VImCcFA9Y - transcript (automated).pdf","Transcript Link")</f>
        <v>Transcript Link</v>
      </c>
    </row>
    <row r="322" spans="1:13" ht="409.5">
      <c r="A322" s="1" t="s">
        <v>1383</v>
      </c>
      <c r="B322" s="1" t="s">
        <v>13</v>
      </c>
      <c r="C322" s="4" t="s">
        <v>1408</v>
      </c>
      <c r="D322" s="1" t="s">
        <v>1409</v>
      </c>
      <c r="E322" s="1" t="s">
        <v>1410</v>
      </c>
      <c r="F322" s="4" t="s">
        <v>16</v>
      </c>
      <c r="G322" s="1" t="s">
        <v>17</v>
      </c>
      <c r="H322" s="1" t="s">
        <v>18</v>
      </c>
      <c r="I322" s="1" t="s">
        <v>19</v>
      </c>
      <c r="J322" s="1" t="s">
        <v>1411</v>
      </c>
      <c r="K322" s="1" t="s">
        <v>21</v>
      </c>
      <c r="L322" s="1" t="str">
        <f>HYPERLINK("https://files.afu.se/Downloads/Transcripts/Inception%20Radio%20(Mike%20Lucas)/2017 07 31 - Inception Radio Network - UFO Headline News Friday July 28th, 2017_UztWa8SkyBI - transcript (automated).pdf","Transcript Link")</f>
        <v>Transcript Link</v>
      </c>
      <c r="M322" s="2" t="str">
        <f>HYPERLINK("https://files.afu.se/Downloads/Transcripts/Inception%20Radio%20(Mike%20Lucas)/2017 07 31 - Inception Radio Network - UFO Headline News Friday July 28th, 2017_UztWa8SkyBI - transcript (automated).pdf","Transcript Link")</f>
        <v>Transcript Link</v>
      </c>
    </row>
    <row r="323" spans="1:13" ht="409.5">
      <c r="A323" s="1" t="s">
        <v>1383</v>
      </c>
      <c r="B323" s="1" t="s">
        <v>13</v>
      </c>
      <c r="C323" s="4" t="s">
        <v>1412</v>
      </c>
      <c r="D323" s="1" t="s">
        <v>1413</v>
      </c>
      <c r="E323" s="1" t="s">
        <v>1414</v>
      </c>
      <c r="F323" s="4" t="s">
        <v>16</v>
      </c>
      <c r="G323" s="1" t="s">
        <v>17</v>
      </c>
      <c r="H323" s="1" t="s">
        <v>18</v>
      </c>
      <c r="I323" s="1" t="s">
        <v>19</v>
      </c>
      <c r="J323" s="1" t="s">
        <v>1415</v>
      </c>
      <c r="K323" s="1" t="s">
        <v>21</v>
      </c>
      <c r="L323" s="1" t="str">
        <f>HYPERLINK("https://files.afu.se/Downloads/Transcripts/Inception%20Radio%20(Mike%20Lucas)/2017 07 31 - Inception Radio Network - UFO Headline News Weekend of Saturday July 29thSunday July 30th, 2017_f2Ut8VwlRAU - transcript (automated).pdf","Transcript Link")</f>
        <v>Transcript Link</v>
      </c>
      <c r="M323" s="2" t="str">
        <f>HYPERLINK("https://files.afu.se/Downloads/Transcripts/Inception%20Radio%20(Mike%20Lucas)/2017 07 31 - Inception Radio Network - UFO Headline News Weekend of Saturday July 29thSunday July 30th, 2017_f2Ut8VwlRAU - transcript (automated).pdf","Transcript Link")</f>
        <v>Transcript Link</v>
      </c>
    </row>
    <row r="324" spans="1:13" ht="409.5">
      <c r="A324" s="1" t="s">
        <v>1383</v>
      </c>
      <c r="B324" s="1" t="s">
        <v>13</v>
      </c>
      <c r="C324" s="4" t="s">
        <v>1416</v>
      </c>
      <c r="D324" s="1" t="s">
        <v>1417</v>
      </c>
      <c r="E324" s="1" t="s">
        <v>1418</v>
      </c>
      <c r="F324" s="4" t="s">
        <v>16</v>
      </c>
      <c r="G324" s="1" t="s">
        <v>17</v>
      </c>
      <c r="H324" s="1" t="s">
        <v>18</v>
      </c>
      <c r="I324" s="1" t="s">
        <v>19</v>
      </c>
      <c r="J324" s="1" t="s">
        <v>1419</v>
      </c>
      <c r="K324" s="1" t="s">
        <v>21</v>
      </c>
      <c r="L324" s="1" t="str">
        <f>HYPERLINK("https://files.afu.se/Downloads/Transcripts/Inception%20Radio%20(Mike%20Lucas)/2017 07 31 - Inception Radio Network - UFO Headline News Thursday July 27th, 2017_PzdXU3wTQFo - transcript (automated).pdf","Transcript Link")</f>
        <v>Transcript Link</v>
      </c>
      <c r="M324" s="2" t="str">
        <f>HYPERLINK("https://files.afu.se/Downloads/Transcripts/Inception%20Radio%20(Mike%20Lucas)/2017 07 31 - Inception Radio Network - UFO Headline News Thursday July 27th, 2017_PzdXU3wTQFo - transcript (automated).pdf","Transcript Link")</f>
        <v>Transcript Link</v>
      </c>
    </row>
    <row r="325" spans="1:13" ht="150">
      <c r="A325" s="1" t="s">
        <v>1383</v>
      </c>
      <c r="B325" s="1" t="s">
        <v>13</v>
      </c>
      <c r="C325" s="4" t="s">
        <v>1420</v>
      </c>
      <c r="D325" s="1" t="s">
        <v>1421</v>
      </c>
      <c r="E325" s="1" t="s">
        <v>1422</v>
      </c>
      <c r="F325" s="4" t="s">
        <v>16</v>
      </c>
      <c r="G325" s="1" t="s">
        <v>17</v>
      </c>
      <c r="H325" s="1" t="s">
        <v>18</v>
      </c>
      <c r="I325" s="1" t="s">
        <v>19</v>
      </c>
      <c r="J325" s="1" t="s">
        <v>1423</v>
      </c>
      <c r="K325" s="1" t="s">
        <v>21</v>
      </c>
      <c r="L325" s="1" t="str">
        <f>HYPERLINK("https://files.afu.se/Downloads/Transcripts/Inception%20Radio%20(Mike%20Lucas)/2017 07 31 - Inception Radio Network - UFO Headline News Monday July 24th, 2017_TUfY51hfqlU - transcript (automated).pdf","Transcript Link")</f>
        <v>Transcript Link</v>
      </c>
      <c r="M325" s="2" t="str">
        <f>HYPERLINK("https://files.afu.se/Downloads/Transcripts/Inception%20Radio%20(Mike%20Lucas)/2017 07 31 - Inception Radio Network - UFO Headline News Monday July 24th, 2017_TUfY51hfqlU - transcript (automated).pdf","Transcript Link")</f>
        <v>Transcript Link</v>
      </c>
    </row>
    <row r="326" spans="1:13" ht="409.5">
      <c r="A326" s="1" t="s">
        <v>1383</v>
      </c>
      <c r="B326" s="1" t="s">
        <v>13</v>
      </c>
      <c r="C326" s="4" t="s">
        <v>1424</v>
      </c>
      <c r="D326" s="1" t="s">
        <v>1425</v>
      </c>
      <c r="E326" s="1" t="s">
        <v>1426</v>
      </c>
      <c r="F326" s="4" t="s">
        <v>16</v>
      </c>
      <c r="G326" s="1" t="s">
        <v>17</v>
      </c>
      <c r="H326" s="1" t="s">
        <v>18</v>
      </c>
      <c r="I326" s="1" t="s">
        <v>19</v>
      </c>
      <c r="J326" s="1" t="s">
        <v>1427</v>
      </c>
      <c r="K326" s="1" t="s">
        <v>21</v>
      </c>
      <c r="L326" s="1" t="str">
        <f>HYPERLINK("https://files.afu.se/Downloads/Transcripts/Inception%20Radio%20(Mike%20Lucas)/2017 07 31 - Inception Radio Network - Dan Hoquist   A Giant Hidden History, Anunnaki Ancient Lines Connection!_8Qy6YH7VI-Y - transcript (automated).pdf","Transcript Link")</f>
        <v>Transcript Link</v>
      </c>
      <c r="M326" s="2" t="str">
        <f>HYPERLINK("https://files.afu.se/Downloads/Transcripts/Inception%20Radio%20(Mike%20Lucas)/2017 07 31 - Inception Radio Network - Dan Hoquist   A Giant Hidden History, Anunnaki Ancient Lines Connection!_8Qy6YH7VI-Y - transcript (automated).pdf","Transcript Link")</f>
        <v>Transcript Link</v>
      </c>
    </row>
    <row r="327" spans="1:13" ht="409.5">
      <c r="A327" s="1" t="s">
        <v>1428</v>
      </c>
      <c r="B327" s="1" t="s">
        <v>13</v>
      </c>
      <c r="C327" s="4" t="s">
        <v>1429</v>
      </c>
      <c r="D327" s="1" t="s">
        <v>1430</v>
      </c>
      <c r="E327" s="1" t="s">
        <v>1431</v>
      </c>
      <c r="F327" s="4" t="s">
        <v>16</v>
      </c>
      <c r="G327" s="1" t="s">
        <v>17</v>
      </c>
      <c r="H327" s="1" t="s">
        <v>18</v>
      </c>
      <c r="I327" s="1" t="s">
        <v>19</v>
      </c>
      <c r="J327" s="1" t="s">
        <v>1432</v>
      </c>
      <c r="K327" s="1" t="s">
        <v>21</v>
      </c>
      <c r="L327" s="1" t="str">
        <f>HYPERLINK("https://files.afu.se/Downloads/Transcripts/Inception%20Radio%20(Mike%20Lucas)/2017 07 28 - Inception Radio Network - Dr  John C  Robinson   The Divine Human_h49hAYVFrg4 - transcript (automated).pdf","Transcript Link")</f>
        <v>Transcript Link</v>
      </c>
      <c r="M327" s="2" t="str">
        <f>HYPERLINK("https://files.afu.se/Downloads/Transcripts/Inception%20Radio%20(Mike%20Lucas)/2017 07 28 - Inception Radio Network - Dr  John C  Robinson   The Divine Human_h49hAYVFrg4 - transcript (automated).pdf","Transcript Link")</f>
        <v>Transcript Link</v>
      </c>
    </row>
    <row r="328" spans="1:13" ht="409.5">
      <c r="A328" s="1" t="s">
        <v>1428</v>
      </c>
      <c r="B328" s="1" t="s">
        <v>13</v>
      </c>
      <c r="C328" s="4" t="s">
        <v>1433</v>
      </c>
      <c r="D328" s="1" t="s">
        <v>1434</v>
      </c>
      <c r="E328" s="1" t="s">
        <v>1435</v>
      </c>
      <c r="F328" s="4" t="s">
        <v>16</v>
      </c>
      <c r="G328" s="1" t="s">
        <v>17</v>
      </c>
      <c r="H328" s="1" t="s">
        <v>18</v>
      </c>
      <c r="I328" s="1" t="s">
        <v>19</v>
      </c>
      <c r="J328" s="1" t="s">
        <v>1436</v>
      </c>
      <c r="K328" s="1" t="s">
        <v>21</v>
      </c>
      <c r="L328" s="1" t="str">
        <f>HYPERLINK("https://files.afu.se/Downloads/Transcripts/Inception%20Radio%20(Mike%20Lucas)/2017 07 28 - Inception Radio Network - Mark O'Connell   The Close Encounters Man  How One Man Made the World believe in UFOs_OXRR9aKtsPo - transcript (automated).pdf","Transcript Link")</f>
        <v>Transcript Link</v>
      </c>
      <c r="M328" s="2" t="str">
        <f>HYPERLINK("https://files.afu.se/Downloads/Transcripts/Inception%20Radio%20(Mike%20Lucas)/2017 07 28 - Inception Radio Network - Mark O'Connell   The Close Encounters Man  How One Man Made the World believe in UFOs_OXRR9aKtsPo - transcript (automated).pdf","Transcript Link")</f>
        <v>Transcript Link</v>
      </c>
    </row>
    <row r="329" spans="1:13" ht="409.5">
      <c r="A329" s="1" t="s">
        <v>1437</v>
      </c>
      <c r="B329" s="1" t="s">
        <v>13</v>
      </c>
      <c r="C329" s="4" t="s">
        <v>1438</v>
      </c>
      <c r="D329" s="1" t="s">
        <v>1439</v>
      </c>
      <c r="E329" s="1" t="s">
        <v>1440</v>
      </c>
      <c r="F329" s="4" t="s">
        <v>16</v>
      </c>
      <c r="G329" s="1" t="s">
        <v>17</v>
      </c>
      <c r="H329" s="1" t="s">
        <v>18</v>
      </c>
      <c r="I329" s="1" t="s">
        <v>19</v>
      </c>
      <c r="J329" s="1" t="s">
        <v>1441</v>
      </c>
      <c r="K329" s="1" t="s">
        <v>21</v>
      </c>
      <c r="L329" s="1" t="str">
        <f>HYPERLINK("https://files.afu.se/Downloads/Transcripts/Inception%20Radio%20(Mike%20Lucas)/2017 07 26 - Inception Radio Network - Russ Breault   Everything You Need to Know about the Shroud of Turin_UcmuAsuG4Kg - transcript (automated).pdf","Transcript Link")</f>
        <v>Transcript Link</v>
      </c>
      <c r="M329" s="2" t="str">
        <f>HYPERLINK("https://files.afu.se/Downloads/Transcripts/Inception%20Radio%20(Mike%20Lucas)/2017 07 26 - Inception Radio Network - Russ Breault   Everything You Need to Know about the Shroud of Turin_UcmuAsuG4Kg - transcript (automated).pdf","Transcript Link")</f>
        <v>Transcript Link</v>
      </c>
    </row>
    <row r="330" spans="1:13" ht="409.5">
      <c r="A330" s="1" t="s">
        <v>1442</v>
      </c>
      <c r="B330" s="1" t="s">
        <v>13</v>
      </c>
      <c r="C330" s="4" t="s">
        <v>1443</v>
      </c>
      <c r="D330" s="1" t="s">
        <v>1444</v>
      </c>
      <c r="E330" s="1" t="s">
        <v>1445</v>
      </c>
      <c r="F330" s="4" t="s">
        <v>16</v>
      </c>
      <c r="G330" s="1" t="s">
        <v>17</v>
      </c>
      <c r="H330" s="1" t="s">
        <v>18</v>
      </c>
      <c r="I330" s="1" t="s">
        <v>19</v>
      </c>
      <c r="J330" s="1" t="s">
        <v>1446</v>
      </c>
      <c r="K330" s="1" t="s">
        <v>21</v>
      </c>
      <c r="L330" s="1" t="str">
        <f>HYPERLINK("https://files.afu.se/Downloads/Transcripts/Inception%20Radio%20(Mike%20Lucas)/2017 07 25 - Inception Radio Network - Stanton Friedman   What Motivates Flying Saucer Debunkers &amp; Frauds _Lf554z9fNFQ - transcript (automated).pdf","Transcript Link")</f>
        <v>Transcript Link</v>
      </c>
      <c r="M330" s="2" t="str">
        <f>HYPERLINK("https://files.afu.se/Downloads/Transcripts/Inception%20Radio%20(Mike%20Lucas)/2017 07 25 - Inception Radio Network - Stanton Friedman   What Motivates Flying Saucer Debunkers &amp; Frauds _Lf554z9fNFQ - transcript (automated).pdf","Transcript Link")</f>
        <v>Transcript Link</v>
      </c>
    </row>
    <row r="331" spans="1:13" ht="409.5">
      <c r="A331" s="1" t="s">
        <v>1442</v>
      </c>
      <c r="B331" s="1" t="s">
        <v>13</v>
      </c>
      <c r="C331" s="4" t="s">
        <v>1447</v>
      </c>
      <c r="D331" s="1" t="s">
        <v>1448</v>
      </c>
      <c r="E331" s="1" t="s">
        <v>1449</v>
      </c>
      <c r="F331" s="4" t="s">
        <v>16</v>
      </c>
      <c r="G331" s="1" t="s">
        <v>17</v>
      </c>
      <c r="H331" s="1" t="s">
        <v>18</v>
      </c>
      <c r="I331" s="1" t="s">
        <v>19</v>
      </c>
      <c r="J331" s="1" t="s">
        <v>1450</v>
      </c>
      <c r="K331" s="1" t="s">
        <v>21</v>
      </c>
      <c r="L331" s="1" t="str">
        <f>HYPERLINK("https://files.afu.se/Downloads/Transcripts/Inception%20Radio%20(Mike%20Lucas)/2017 07 25 - Inception Radio Network - UFO Headline News the Weekend of July 22ndJuly 23rd, 2017_eXtmzhaB5JQ - transcript (automated).pdf","Transcript Link")</f>
        <v>Transcript Link</v>
      </c>
      <c r="M331" s="2" t="str">
        <f>HYPERLINK("https://files.afu.se/Downloads/Transcripts/Inception%20Radio%20(Mike%20Lucas)/2017 07 25 - Inception Radio Network - UFO Headline News the Weekend of July 22ndJuly 23rd, 2017_eXtmzhaB5JQ - transcript (automated).pdf","Transcript Link")</f>
        <v>Transcript Link</v>
      </c>
    </row>
    <row r="332" spans="1:13" ht="409.5">
      <c r="A332" s="1" t="s">
        <v>1451</v>
      </c>
      <c r="B332" s="1" t="s">
        <v>13</v>
      </c>
      <c r="C332" s="4" t="s">
        <v>1452</v>
      </c>
      <c r="D332" s="1" t="s">
        <v>1453</v>
      </c>
      <c r="E332" s="1" t="s">
        <v>1454</v>
      </c>
      <c r="F332" s="4" t="s">
        <v>16</v>
      </c>
      <c r="G332" s="1" t="s">
        <v>17</v>
      </c>
      <c r="H332" s="1" t="s">
        <v>18</v>
      </c>
      <c r="I332" s="1" t="s">
        <v>19</v>
      </c>
      <c r="J332" s="1" t="s">
        <v>1455</v>
      </c>
      <c r="K332" s="1" t="s">
        <v>21</v>
      </c>
      <c r="L332" s="1" t="str">
        <f>HYPERLINK("https://files.afu.se/Downloads/Transcripts/Inception%20Radio%20(Mike%20Lucas)/2017 07 24 - Inception Radio Network - STAR WARS The Last Jedi Roundtable Discussion!_5n5tyYQ1MfA - transcript (automated).pdf","Transcript Link")</f>
        <v>Transcript Link</v>
      </c>
      <c r="M332" s="2" t="str">
        <f>HYPERLINK("https://files.afu.se/Downloads/Transcripts/Inception%20Radio%20(Mike%20Lucas)/2017 07 24 - Inception Radio Network - STAR WARS The Last Jedi Roundtable Discussion!_5n5tyYQ1MfA - transcript (automated).pdf","Transcript Link")</f>
        <v>Transcript Link</v>
      </c>
    </row>
    <row r="333" spans="1:13" ht="409.5">
      <c r="A333" s="1" t="s">
        <v>1451</v>
      </c>
      <c r="B333" s="1" t="s">
        <v>13</v>
      </c>
      <c r="C333" s="4" t="s">
        <v>1456</v>
      </c>
      <c r="D333" s="1" t="s">
        <v>1457</v>
      </c>
      <c r="E333" s="1" t="s">
        <v>1458</v>
      </c>
      <c r="F333" s="4" t="s">
        <v>16</v>
      </c>
      <c r="G333" s="1" t="s">
        <v>17</v>
      </c>
      <c r="H333" s="1" t="s">
        <v>18</v>
      </c>
      <c r="I333" s="1" t="s">
        <v>19</v>
      </c>
      <c r="J333" s="1" t="s">
        <v>1459</v>
      </c>
      <c r="K333" s="1" t="s">
        <v>21</v>
      </c>
      <c r="L333" s="1" t="str">
        <f>HYPERLINK("https://files.afu.se/Downloads/Transcripts/Inception%20Radio%20(Mike%20Lucas)/2017 07 24 - Inception Radio Network - See You in the Parking Lot    There’s a Paranormal Party in the Parking Lot, Let’s Go!__hLt7HODeis - transcript (automated).pdf","Transcript Link")</f>
        <v>Transcript Link</v>
      </c>
      <c r="M333" s="2" t="str">
        <f>HYPERLINK("https://files.afu.se/Downloads/Transcripts/Inception%20Radio%20(Mike%20Lucas)/2017 07 24 - Inception Radio Network - See You in the Parking Lot    There’s a Paranormal Party in the Parking Lot, Let’s Go!__hLt7HODeis - transcript (automated).pdf","Transcript Link")</f>
        <v>Transcript Link</v>
      </c>
    </row>
    <row r="334" spans="1:13" ht="409.5">
      <c r="A334" s="1" t="s">
        <v>1451</v>
      </c>
      <c r="B334" s="1" t="s">
        <v>13</v>
      </c>
      <c r="C334" s="4" t="s">
        <v>1460</v>
      </c>
      <c r="D334" s="1" t="s">
        <v>1461</v>
      </c>
      <c r="E334" s="1" t="s">
        <v>1462</v>
      </c>
      <c r="F334" s="4" t="s">
        <v>16</v>
      </c>
      <c r="G334" s="1" t="s">
        <v>17</v>
      </c>
      <c r="H334" s="1" t="s">
        <v>18</v>
      </c>
      <c r="I334" s="1" t="s">
        <v>19</v>
      </c>
      <c r="J334" s="1" t="s">
        <v>1463</v>
      </c>
      <c r="K334" s="1" t="s">
        <v>21</v>
      </c>
      <c r="L334" s="1" t="str">
        <f>HYPERLINK("https://files.afu.se/Downloads/Transcripts/Inception%20Radio%20(Mike%20Lucas)/2017 07 24 - Inception Radio Network - Outlandish Corner  Open Lines &amp; Listener Emails with Heidi_yjuwbWSEM4Y - transcript (automated).pdf","Transcript Link")</f>
        <v>Transcript Link</v>
      </c>
      <c r="M334" s="2" t="str">
        <f>HYPERLINK("https://files.afu.se/Downloads/Transcripts/Inception%20Radio%20(Mike%20Lucas)/2017 07 24 - Inception Radio Network - Outlandish Corner  Open Lines &amp; Listener Emails with Heidi_yjuwbWSEM4Y - transcript (automated).pdf","Transcript Link")</f>
        <v>Transcript Link</v>
      </c>
    </row>
    <row r="335" spans="1:13" ht="409.5">
      <c r="A335" s="1" t="s">
        <v>1451</v>
      </c>
      <c r="B335" s="1" t="s">
        <v>13</v>
      </c>
      <c r="C335" s="4" t="s">
        <v>1464</v>
      </c>
      <c r="D335" s="1" t="s">
        <v>1465</v>
      </c>
      <c r="E335" s="1" t="s">
        <v>1466</v>
      </c>
      <c r="F335" s="4" t="s">
        <v>16</v>
      </c>
      <c r="G335" s="1" t="s">
        <v>17</v>
      </c>
      <c r="H335" s="1" t="s">
        <v>18</v>
      </c>
      <c r="I335" s="1" t="s">
        <v>19</v>
      </c>
      <c r="J335" s="1" t="s">
        <v>1467</v>
      </c>
      <c r="K335" s="1" t="s">
        <v>21</v>
      </c>
      <c r="L335" s="1" t="str">
        <f>HYPERLINK("https://files.afu.se/Downloads/Transcripts/Inception%20Radio%20(Mike%20Lucas)/2017 07 24 - Inception Radio Network - Scott Mardis &amp; William Dranginis   Lake Champlain Monster Hunt!_nDrUX-Vp1ho - transcript (automated).pdf","Transcript Link")</f>
        <v>Transcript Link</v>
      </c>
      <c r="M335" s="2" t="str">
        <f>HYPERLINK("https://files.afu.se/Downloads/Transcripts/Inception%20Radio%20(Mike%20Lucas)/2017 07 24 - Inception Radio Network - Scott Mardis &amp; William Dranginis   Lake Champlain Monster Hunt!_nDrUX-Vp1ho - transcript (automated).pdf","Transcript Link")</f>
        <v>Transcript Link</v>
      </c>
    </row>
    <row r="336" spans="1:13" ht="409.5">
      <c r="A336" s="1" t="s">
        <v>1451</v>
      </c>
      <c r="B336" s="1" t="s">
        <v>13</v>
      </c>
      <c r="C336" s="4" t="s">
        <v>1468</v>
      </c>
      <c r="D336" s="1" t="s">
        <v>1469</v>
      </c>
      <c r="E336" s="1" t="s">
        <v>1470</v>
      </c>
      <c r="F336" s="4" t="s">
        <v>16</v>
      </c>
      <c r="G336" s="1" t="s">
        <v>17</v>
      </c>
      <c r="H336" s="1" t="s">
        <v>18</v>
      </c>
      <c r="I336" s="1" t="s">
        <v>19</v>
      </c>
      <c r="J336" s="1" t="s">
        <v>1471</v>
      </c>
      <c r="K336" s="1" t="s">
        <v>21</v>
      </c>
      <c r="L336" s="1" t="str">
        <f>HYPERLINK("https://files.afu.se/Downloads/Transcripts/Inception%20Radio%20(Mike%20Lucas)/2017 07 24 - Inception Radio Network - Gloria Amendola   Dreams, Disclosure, Destiny_AXOzoxyqq-Q - transcript (automated).pdf","Transcript Link")</f>
        <v>Transcript Link</v>
      </c>
      <c r="M336" s="2" t="str">
        <f>HYPERLINK("https://files.afu.se/Downloads/Transcripts/Inception%20Radio%20(Mike%20Lucas)/2017 07 24 - Inception Radio Network - Gloria Amendola   Dreams, Disclosure, Destiny_AXOzoxyqq-Q - transcript (automated).pdf","Transcript Link")</f>
        <v>Transcript Link</v>
      </c>
    </row>
    <row r="337" spans="1:13" ht="409.5">
      <c r="A337" s="1" t="s">
        <v>1472</v>
      </c>
      <c r="B337" s="1" t="s">
        <v>13</v>
      </c>
      <c r="C337" s="4" t="s">
        <v>1473</v>
      </c>
      <c r="D337" s="1" t="s">
        <v>1474</v>
      </c>
      <c r="E337" s="1" t="s">
        <v>1475</v>
      </c>
      <c r="F337" s="4" t="s">
        <v>16</v>
      </c>
      <c r="G337" s="1" t="s">
        <v>17</v>
      </c>
      <c r="H337" s="1" t="s">
        <v>18</v>
      </c>
      <c r="I337" s="1" t="s">
        <v>19</v>
      </c>
      <c r="J337" s="1" t="s">
        <v>1476</v>
      </c>
      <c r="K337" s="1" t="s">
        <v>21</v>
      </c>
      <c r="L337" s="1" t="str">
        <f>HYPERLINK("https://files.afu.se/Downloads/Transcripts/Inception%20Radio%20(Mike%20Lucas)/2017 07 23 - Inception Radio Network - UFO Headline News Friday July 21st, 2017_q_nFQVFNhr4 - transcript (automated).pdf","Transcript Link")</f>
        <v>Transcript Link</v>
      </c>
      <c r="M337" s="2" t="str">
        <f>HYPERLINK("https://files.afu.se/Downloads/Transcripts/Inception%20Radio%20(Mike%20Lucas)/2017 07 23 - Inception Radio Network - UFO Headline News Friday July 21st, 2017_q_nFQVFNhr4 - transcript (automated).pdf","Transcript Link")</f>
        <v>Transcript Link</v>
      </c>
    </row>
    <row r="338" spans="1:13" ht="409.5">
      <c r="A338" s="1" t="s">
        <v>1472</v>
      </c>
      <c r="B338" s="1" t="s">
        <v>13</v>
      </c>
      <c r="C338" s="4" t="s">
        <v>1477</v>
      </c>
      <c r="D338" s="1" t="s">
        <v>1478</v>
      </c>
      <c r="E338" s="1" t="s">
        <v>1479</v>
      </c>
      <c r="F338" s="4" t="s">
        <v>16</v>
      </c>
      <c r="G338" s="1" t="s">
        <v>17</v>
      </c>
      <c r="H338" s="1" t="s">
        <v>18</v>
      </c>
      <c r="I338" s="1" t="s">
        <v>19</v>
      </c>
      <c r="J338" s="1" t="s">
        <v>1480</v>
      </c>
      <c r="K338" s="1" t="s">
        <v>21</v>
      </c>
      <c r="L338" s="1" t="str">
        <f>HYPERLINK("https://files.afu.se/Downloads/Transcripts/Inception%20Radio%20(Mike%20Lucas)/2017 07 23 - Inception Radio Network - UFO Headline News Thursday July 20th, 2017_LTJ0drIQUYQ - transcript (automated).pdf","Transcript Link")</f>
        <v>Transcript Link</v>
      </c>
      <c r="M338" s="2" t="str">
        <f>HYPERLINK("https://files.afu.se/Downloads/Transcripts/Inception%20Radio%20(Mike%20Lucas)/2017 07 23 - Inception Radio Network - UFO Headline News Thursday July 20th, 2017_LTJ0drIQUYQ - transcript (automated).pdf","Transcript Link")</f>
        <v>Transcript Link</v>
      </c>
    </row>
    <row r="339" spans="1:13" ht="409.5">
      <c r="A339" s="1" t="s">
        <v>1481</v>
      </c>
      <c r="B339" s="1" t="s">
        <v>13</v>
      </c>
      <c r="C339" s="4" t="s">
        <v>1482</v>
      </c>
      <c r="D339" s="1" t="s">
        <v>1483</v>
      </c>
      <c r="E339" s="1" t="s">
        <v>1484</v>
      </c>
      <c r="F339" s="4" t="s">
        <v>16</v>
      </c>
      <c r="G339" s="1" t="s">
        <v>17</v>
      </c>
      <c r="H339" s="1" t="s">
        <v>18</v>
      </c>
      <c r="I339" s="1" t="s">
        <v>19</v>
      </c>
      <c r="J339" s="1" t="s">
        <v>1485</v>
      </c>
      <c r="K339" s="1" t="s">
        <v>21</v>
      </c>
      <c r="L339" s="1" t="str">
        <f>HYPERLINK("https://files.afu.se/Downloads/Transcripts/Inception%20Radio%20(Mike%20Lucas)/2017 07 20 - Inception Radio Network - Dr  Chris Hardy   Beyond the Annunaki  The KEY to the New Leap in Consciousness_mk445JDBJ8s - transcript (automated).pdf","Transcript Link")</f>
        <v>Transcript Link</v>
      </c>
      <c r="M339" s="2" t="str">
        <f>HYPERLINK("https://files.afu.se/Downloads/Transcripts/Inception%20Radio%20(Mike%20Lucas)/2017 07 20 - Inception Radio Network - Dr  Chris Hardy   Beyond the Annunaki  The KEY to the New Leap in Consciousness_mk445JDBJ8s - transcript (automated).pdf","Transcript Link")</f>
        <v>Transcript Link</v>
      </c>
    </row>
    <row r="340" spans="1:13" ht="409.5">
      <c r="A340" s="1" t="s">
        <v>1481</v>
      </c>
      <c r="B340" s="1" t="s">
        <v>13</v>
      </c>
      <c r="C340" s="4" t="s">
        <v>1486</v>
      </c>
      <c r="D340" s="1" t="s">
        <v>1487</v>
      </c>
      <c r="E340" s="1" t="s">
        <v>1488</v>
      </c>
      <c r="F340" s="4" t="s">
        <v>16</v>
      </c>
      <c r="G340" s="1" t="s">
        <v>17</v>
      </c>
      <c r="H340" s="1" t="s">
        <v>18</v>
      </c>
      <c r="I340" s="1" t="s">
        <v>19</v>
      </c>
      <c r="J340" s="1" t="s">
        <v>1489</v>
      </c>
      <c r="K340" s="1" t="s">
        <v>21</v>
      </c>
      <c r="L340" s="1" t="str">
        <f>HYPERLINK("https://files.afu.se/Downloads/Transcripts/Inception%20Radio%20(Mike%20Lucas)/2017 07 20 - Inception Radio Network - UFO Headline News Wednesday July 19th, 2017_lWI7YHdCn7o - transcript (automated).pdf","Transcript Link")</f>
        <v>Transcript Link</v>
      </c>
      <c r="M340" s="2" t="str">
        <f>HYPERLINK("https://files.afu.se/Downloads/Transcripts/Inception%20Radio%20(Mike%20Lucas)/2017 07 20 - Inception Radio Network - UFO Headline News Wednesday July 19th, 2017_lWI7YHdCn7o - transcript (automated).pdf","Transcript Link")</f>
        <v>Transcript Link</v>
      </c>
    </row>
    <row r="341" spans="1:13" ht="409.5">
      <c r="A341" s="1" t="s">
        <v>1490</v>
      </c>
      <c r="B341" s="1" t="s">
        <v>13</v>
      </c>
      <c r="C341" s="4" t="s">
        <v>1491</v>
      </c>
      <c r="D341" s="1" t="s">
        <v>1492</v>
      </c>
      <c r="E341" s="1" t="s">
        <v>1493</v>
      </c>
      <c r="F341" s="4" t="s">
        <v>16</v>
      </c>
      <c r="G341" s="1" t="s">
        <v>17</v>
      </c>
      <c r="H341" s="1" t="s">
        <v>18</v>
      </c>
      <c r="I341" s="1" t="s">
        <v>19</v>
      </c>
      <c r="J341" s="1" t="s">
        <v>1494</v>
      </c>
      <c r="K341" s="1" t="s">
        <v>21</v>
      </c>
      <c r="L341" s="1" t="str">
        <f>HYPERLINK("https://files.afu.se/Downloads/Transcripts/Inception%20Radio%20(Mike%20Lucas)/2017 07 19 - Inception Radio Network - UFO Headline News Tuesday July 18th, 2017_4qXvrWx4oTw - transcript (automated).pdf","Transcript Link")</f>
        <v>Transcript Link</v>
      </c>
      <c r="M341" s="2" t="str">
        <f>HYPERLINK("https://files.afu.se/Downloads/Transcripts/Inception%20Radio%20(Mike%20Lucas)/2017 07 19 - Inception Radio Network - UFO Headline News Tuesday July 18th, 2017_4qXvrWx4oTw - transcript (automated).pdf","Transcript Link")</f>
        <v>Transcript Link</v>
      </c>
    </row>
    <row r="342" spans="1:13" ht="409.5">
      <c r="A342" s="1" t="s">
        <v>1495</v>
      </c>
      <c r="B342" s="1" t="s">
        <v>13</v>
      </c>
      <c r="C342" s="4" t="s">
        <v>1496</v>
      </c>
      <c r="D342" s="1" t="s">
        <v>1497</v>
      </c>
      <c r="E342" s="1" t="s">
        <v>1498</v>
      </c>
      <c r="F342" s="4" t="s">
        <v>16</v>
      </c>
      <c r="G342" s="1" t="s">
        <v>17</v>
      </c>
      <c r="H342" s="1" t="s">
        <v>18</v>
      </c>
      <c r="I342" s="1" t="s">
        <v>19</v>
      </c>
      <c r="J342" s="1" t="s">
        <v>1499</v>
      </c>
      <c r="K342" s="1" t="s">
        <v>21</v>
      </c>
      <c r="L342" s="1" t="str">
        <f>HYPERLINK("https://files.afu.se/Downloads/Transcripts/Inception%20Radio%20(Mike%20Lucas)/2017 07 18 - Inception Radio Network - UFO Headline News Monday July 17th, 2017_pnrc4WPfEfk - transcript (automated).pdf","Transcript Link")</f>
        <v>Transcript Link</v>
      </c>
      <c r="M342" s="2" t="str">
        <f>HYPERLINK("https://files.afu.se/Downloads/Transcripts/Inception%20Radio%20(Mike%20Lucas)/2017 07 18 - Inception Radio Network - UFO Headline News Monday July 17th, 2017_pnrc4WPfEfk - transcript (automated).pdf","Transcript Link")</f>
        <v>Transcript Link</v>
      </c>
    </row>
    <row r="343" spans="1:13" ht="409.5">
      <c r="A343" s="1" t="s">
        <v>1500</v>
      </c>
      <c r="B343" s="1" t="s">
        <v>13</v>
      </c>
      <c r="C343" s="4" t="s">
        <v>1501</v>
      </c>
      <c r="D343" s="1" t="s">
        <v>1502</v>
      </c>
      <c r="E343" s="1" t="s">
        <v>1503</v>
      </c>
      <c r="F343" s="4" t="s">
        <v>16</v>
      </c>
      <c r="G343" s="1" t="s">
        <v>17</v>
      </c>
      <c r="H343" s="1" t="s">
        <v>18</v>
      </c>
      <c r="I343" s="1" t="s">
        <v>19</v>
      </c>
      <c r="J343" s="1" t="s">
        <v>1504</v>
      </c>
      <c r="K343" s="1" t="s">
        <v>21</v>
      </c>
      <c r="L343" s="1" t="str">
        <f>HYPERLINK("https://files.afu.se/Downloads/Transcripts/Inception%20Radio%20(Mike%20Lucas)/2017 07 17 - Inception Radio Network - UFO Headline News Weekend of Saturday July 15thSunday July 16th, 2017_7miOZX4GfYw - transcript (automated).pdf","Transcript Link")</f>
        <v>Transcript Link</v>
      </c>
      <c r="M343" s="2" t="str">
        <f>HYPERLINK("https://files.afu.se/Downloads/Transcripts/Inception%20Radio%20(Mike%20Lucas)/2017 07 17 - Inception Radio Network - UFO Headline News Weekend of Saturday July 15thSunday July 16th, 2017_7miOZX4GfYw - transcript (automated).pdf","Transcript Link")</f>
        <v>Transcript Link</v>
      </c>
    </row>
    <row r="344" spans="1:13" ht="409.5">
      <c r="A344" s="1" t="s">
        <v>1500</v>
      </c>
      <c r="B344" s="1" t="s">
        <v>13</v>
      </c>
      <c r="C344" s="4" t="s">
        <v>1505</v>
      </c>
      <c r="D344" s="1" t="s">
        <v>1506</v>
      </c>
      <c r="E344" s="1" t="s">
        <v>1507</v>
      </c>
      <c r="F344" s="4" t="s">
        <v>16</v>
      </c>
      <c r="G344" s="1" t="s">
        <v>17</v>
      </c>
      <c r="H344" s="1" t="s">
        <v>18</v>
      </c>
      <c r="I344" s="1" t="s">
        <v>19</v>
      </c>
      <c r="J344" s="1" t="s">
        <v>1508</v>
      </c>
      <c r="K344" s="1" t="s">
        <v>21</v>
      </c>
      <c r="L344" s="1" t="str">
        <f>HYPERLINK("https://files.afu.se/Downloads/Transcripts/Inception%20Radio%20(Mike%20Lucas)/2017 07 17 - Inception Radio Network - Dr. Michael Salla   Is the US Navy Hiding a Secret Space Program _hVM8Y6Pb__8 - transcript (automated).pdf","Transcript Link")</f>
        <v>Transcript Link</v>
      </c>
      <c r="M344" s="2" t="str">
        <f>HYPERLINK("https://files.afu.se/Downloads/Transcripts/Inception%20Radio%20(Mike%20Lucas)/2017 07 17 - Inception Radio Network - Dr. Michael Salla   Is the US Navy Hiding a Secret Space Program _hVM8Y6Pb__8 - transcript (automated).pdf","Transcript Link")</f>
        <v>Transcript Link</v>
      </c>
    </row>
    <row r="345" spans="1:13" ht="409.5">
      <c r="A345" s="1" t="s">
        <v>1500</v>
      </c>
      <c r="B345" s="1" t="s">
        <v>13</v>
      </c>
      <c r="C345" s="4" t="s">
        <v>1509</v>
      </c>
      <c r="D345" s="1" t="s">
        <v>1510</v>
      </c>
      <c r="E345" s="1" t="s">
        <v>1511</v>
      </c>
      <c r="F345" s="4" t="s">
        <v>16</v>
      </c>
      <c r="G345" s="1" t="s">
        <v>17</v>
      </c>
      <c r="H345" s="1" t="s">
        <v>18</v>
      </c>
      <c r="I345" s="1" t="s">
        <v>19</v>
      </c>
      <c r="J345" s="1" t="s">
        <v>1512</v>
      </c>
      <c r="K345" s="1" t="s">
        <v>21</v>
      </c>
      <c r="L345" s="1" t="str">
        <f>HYPERLINK("https://files.afu.se/Downloads/Transcripts/Inception%20Radio%20(Mike%20Lucas)/2017 07 17 - Inception Radio Network - All Aboard for Mars   Are There Railroad Tracks on the Red Planet _cOCGJ-xanNE - transcript (automated).pdf","Transcript Link")</f>
        <v>Transcript Link</v>
      </c>
      <c r="M345" s="2" t="str">
        <f>HYPERLINK("https://files.afu.se/Downloads/Transcripts/Inception%20Radio%20(Mike%20Lucas)/2017 07 17 - Inception Radio Network - All Aboard for Mars   Are There Railroad Tracks on the Red Planet _cOCGJ-xanNE - transcript (automated).pdf","Transcript Link")</f>
        <v>Transcript Link</v>
      </c>
    </row>
    <row r="346" spans="1:13" ht="409.5">
      <c r="A346" s="1" t="s">
        <v>1500</v>
      </c>
      <c r="B346" s="1" t="s">
        <v>13</v>
      </c>
      <c r="C346" s="4" t="s">
        <v>1513</v>
      </c>
      <c r="D346" s="1" t="s">
        <v>1514</v>
      </c>
      <c r="E346" s="1" t="s">
        <v>1515</v>
      </c>
      <c r="F346" s="4" t="s">
        <v>16</v>
      </c>
      <c r="G346" s="1" t="s">
        <v>17</v>
      </c>
      <c r="H346" s="1" t="s">
        <v>18</v>
      </c>
      <c r="I346" s="1" t="s">
        <v>19</v>
      </c>
      <c r="J346" s="1" t="s">
        <v>1516</v>
      </c>
      <c r="K346" s="1" t="s">
        <v>21</v>
      </c>
      <c r="L346" s="1" t="str">
        <f>HYPERLINK("https://files.afu.se/Downloads/Transcripts/Inception%20Radio%20(Mike%20Lucas)/2017 07 17 - Inception Radio Network - Lon Strickler   The Truth Behind the Owlman Sightings in Chicago_u6eZzRIdni8 - transcript (automated).pdf","Transcript Link")</f>
        <v>Transcript Link</v>
      </c>
      <c r="M346" s="2" t="str">
        <f>HYPERLINK("https://files.afu.se/Downloads/Transcripts/Inception%20Radio%20(Mike%20Lucas)/2017 07 17 - Inception Radio Network - Lon Strickler   The Truth Behind the Owlman Sightings in Chicago_u6eZzRIdni8 - transcript (automated).pdf","Transcript Link")</f>
        <v>Transcript Link</v>
      </c>
    </row>
    <row r="347" spans="1:13" ht="409.5">
      <c r="A347" s="1" t="s">
        <v>1517</v>
      </c>
      <c r="B347" s="1" t="s">
        <v>13</v>
      </c>
      <c r="C347" s="4" t="s">
        <v>1518</v>
      </c>
      <c r="D347" s="1" t="s">
        <v>1519</v>
      </c>
      <c r="E347" s="1" t="s">
        <v>1520</v>
      </c>
      <c r="F347" s="4" t="s">
        <v>16</v>
      </c>
      <c r="G347" s="1" t="s">
        <v>17</v>
      </c>
      <c r="H347" s="1" t="s">
        <v>18</v>
      </c>
      <c r="I347" s="1" t="s">
        <v>19</v>
      </c>
      <c r="J347" s="1" t="s">
        <v>1521</v>
      </c>
      <c r="K347" s="1" t="s">
        <v>21</v>
      </c>
      <c r="L347" s="1" t="str">
        <f>HYPERLINK("https://files.afu.se/Downloads/Transcripts/Inception%20Radio%20(Mike%20Lucas)/2017 07 16 - Inception Radio Network - UFO Headline News Friday July 14th, 2017_8cxIXx64ehM - transcript (automated).pdf","Transcript Link")</f>
        <v>Transcript Link</v>
      </c>
      <c r="M347" s="2" t="str">
        <f>HYPERLINK("https://files.afu.se/Downloads/Transcripts/Inception%20Radio%20(Mike%20Lucas)/2017 07 16 - Inception Radio Network - UFO Headline News Friday July 14th, 2017_8cxIXx64ehM - transcript (automated).pdf","Transcript Link")</f>
        <v>Transcript Link</v>
      </c>
    </row>
    <row r="348" spans="1:13" ht="409.5">
      <c r="A348" s="1" t="s">
        <v>1522</v>
      </c>
      <c r="B348" s="1" t="s">
        <v>13</v>
      </c>
      <c r="C348" s="4" t="s">
        <v>1523</v>
      </c>
      <c r="D348" s="1" t="s">
        <v>1524</v>
      </c>
      <c r="E348" s="1" t="s">
        <v>1525</v>
      </c>
      <c r="F348" s="4" t="s">
        <v>16</v>
      </c>
      <c r="G348" s="1" t="s">
        <v>17</v>
      </c>
      <c r="H348" s="1" t="s">
        <v>18</v>
      </c>
      <c r="I348" s="1" t="s">
        <v>19</v>
      </c>
      <c r="J348" s="1" t="s">
        <v>1526</v>
      </c>
      <c r="K348" s="1" t="s">
        <v>21</v>
      </c>
      <c r="L348" s="1" t="str">
        <f>HYPERLINK("https://files.afu.se/Downloads/Transcripts/Inception%20Radio%20(Mike%20Lucas)/2017 07 14 - Inception Radio Network - Marie D. Jones   Most Damning Mind Control Campaigns Exposed  Past &amp; Present!_KrFJBsWBVmM - transcript (automated).pdf","Transcript Link")</f>
        <v>Transcript Link</v>
      </c>
      <c r="M348" s="2" t="str">
        <f>HYPERLINK("https://files.afu.se/Downloads/Transcripts/Inception%20Radio%20(Mike%20Lucas)/2017 07 14 - Inception Radio Network - Marie D. Jones   Most Damning Mind Control Campaigns Exposed  Past &amp; Present!_KrFJBsWBVmM - transcript (automated).pdf","Transcript Link")</f>
        <v>Transcript Link</v>
      </c>
    </row>
    <row r="349" spans="1:13" ht="409.5">
      <c r="A349" s="1" t="s">
        <v>1522</v>
      </c>
      <c r="B349" s="1" t="s">
        <v>13</v>
      </c>
      <c r="C349" s="4" t="s">
        <v>1527</v>
      </c>
      <c r="D349" s="1" t="s">
        <v>1528</v>
      </c>
      <c r="E349" s="1" t="s">
        <v>1529</v>
      </c>
      <c r="F349" s="4" t="s">
        <v>16</v>
      </c>
      <c r="G349" s="1" t="s">
        <v>17</v>
      </c>
      <c r="H349" s="1" t="s">
        <v>18</v>
      </c>
      <c r="I349" s="1" t="s">
        <v>19</v>
      </c>
      <c r="J349" s="1" t="s">
        <v>1530</v>
      </c>
      <c r="K349" s="1" t="s">
        <v>21</v>
      </c>
      <c r="L349" s="1" t="str">
        <f>HYPERLINK("https://files.afu.se/Downloads/Transcripts/Inception%20Radio%20(Mike%20Lucas)/2017 07 14 - Inception Radio Network - UFO Headline News Thursday July 13th, 2017_zPaCpmTMsA4 - transcript (automated).pdf","Transcript Link")</f>
        <v>Transcript Link</v>
      </c>
      <c r="M349" s="2" t="str">
        <f>HYPERLINK("https://files.afu.se/Downloads/Transcripts/Inception%20Radio%20(Mike%20Lucas)/2017 07 14 - Inception Radio Network - UFO Headline News Thursday July 13th, 2017_zPaCpmTMsA4 - transcript (automated).pdf","Transcript Link")</f>
        <v>Transcript Link</v>
      </c>
    </row>
    <row r="350" spans="1:13" ht="409.5">
      <c r="A350" s="1" t="s">
        <v>1531</v>
      </c>
      <c r="B350" s="1" t="s">
        <v>13</v>
      </c>
      <c r="C350" s="4" t="s">
        <v>1532</v>
      </c>
      <c r="D350" s="1" t="s">
        <v>1533</v>
      </c>
      <c r="E350" s="1" t="s">
        <v>1534</v>
      </c>
      <c r="F350" s="4" t="s">
        <v>16</v>
      </c>
      <c r="G350" s="1" t="s">
        <v>17</v>
      </c>
      <c r="H350" s="1" t="s">
        <v>18</v>
      </c>
      <c r="I350" s="1" t="s">
        <v>19</v>
      </c>
      <c r="J350" s="1" t="s">
        <v>1535</v>
      </c>
      <c r="K350" s="1" t="s">
        <v>21</v>
      </c>
      <c r="L350" s="1" t="str">
        <f>HYPERLINK("https://files.afu.se/Downloads/Transcripts/Inception%20Radio%20(Mike%20Lucas)/2017 07 13 - Inception Radio Network - Simon Chokoisky   Karma, Dharma &amp; Luck - How to Change Your Destiny_Vt4PpSLwK1k - transcript (automated).pdf","Transcript Link")</f>
        <v>Transcript Link</v>
      </c>
      <c r="M350" s="2" t="str">
        <f>HYPERLINK("https://files.afu.se/Downloads/Transcripts/Inception%20Radio%20(Mike%20Lucas)/2017 07 13 - Inception Radio Network - Simon Chokoisky   Karma, Dharma &amp; Luck - How to Change Your Destiny_Vt4PpSLwK1k - transcript (automated).pdf","Transcript Link")</f>
        <v>Transcript Link</v>
      </c>
    </row>
    <row r="351" spans="1:13" ht="409.5">
      <c r="A351" s="1" t="s">
        <v>1531</v>
      </c>
      <c r="B351" s="1" t="s">
        <v>13</v>
      </c>
      <c r="C351" s="4" t="s">
        <v>1536</v>
      </c>
      <c r="D351" s="1" t="s">
        <v>1537</v>
      </c>
      <c r="E351" s="1" t="s">
        <v>1538</v>
      </c>
      <c r="F351" s="4" t="s">
        <v>16</v>
      </c>
      <c r="G351" s="1" t="s">
        <v>17</v>
      </c>
      <c r="H351" s="1" t="s">
        <v>18</v>
      </c>
      <c r="I351" s="1" t="s">
        <v>19</v>
      </c>
      <c r="J351" s="1" t="s">
        <v>1539</v>
      </c>
      <c r="K351" s="1" t="s">
        <v>21</v>
      </c>
      <c r="L351" s="1" t="str">
        <f>HYPERLINK("https://files.afu.se/Downloads/Transcripts/Inception%20Radio%20(Mike%20Lucas)/2017 07 13 - Inception Radio Network - UFO Jim   Why Are We Seeing a Decline in Chemtrails _61e-LqqQyEQ - transcript (automated).pdf","Transcript Link")</f>
        <v>Transcript Link</v>
      </c>
      <c r="M351" s="2" t="str">
        <f>HYPERLINK("https://files.afu.se/Downloads/Transcripts/Inception%20Radio%20(Mike%20Lucas)/2017 07 13 - Inception Radio Network - UFO Jim   Why Are We Seeing a Decline in Chemtrails _61e-LqqQyEQ - transcript (automated).pdf","Transcript Link")</f>
        <v>Transcript Link</v>
      </c>
    </row>
    <row r="352" spans="1:13" ht="409.5">
      <c r="A352" s="1" t="s">
        <v>1531</v>
      </c>
      <c r="B352" s="1" t="s">
        <v>13</v>
      </c>
      <c r="C352" s="4" t="s">
        <v>1540</v>
      </c>
      <c r="D352" s="1" t="s">
        <v>1541</v>
      </c>
      <c r="E352" s="1" t="s">
        <v>1542</v>
      </c>
      <c r="F352" s="4" t="s">
        <v>16</v>
      </c>
      <c r="G352" s="1" t="s">
        <v>17</v>
      </c>
      <c r="H352" s="1" t="s">
        <v>18</v>
      </c>
      <c r="I352" s="1" t="s">
        <v>19</v>
      </c>
      <c r="J352" s="1" t="s">
        <v>1543</v>
      </c>
      <c r="K352" s="1" t="s">
        <v>21</v>
      </c>
      <c r="L352" s="1" t="str">
        <f>HYPERLINK("https://files.afu.se/Downloads/Transcripts/Inception%20Radio%20(Mike%20Lucas)/2017 07 13 - Inception Radio Network - Dr. Edwige   You’re Not Crazy You’re Awakening!_kUtdyA9brGc - transcript (automated).pdf","Transcript Link")</f>
        <v>Transcript Link</v>
      </c>
      <c r="M352" s="2" t="str">
        <f>HYPERLINK("https://files.afu.se/Downloads/Transcripts/Inception%20Radio%20(Mike%20Lucas)/2017 07 13 - Inception Radio Network - Dr. Edwige   You’re Not Crazy You’re Awakening!_kUtdyA9brGc - transcript (automated).pdf","Transcript Link")</f>
        <v>Transcript Link</v>
      </c>
    </row>
    <row r="353" spans="1:13" ht="409.5">
      <c r="A353" s="1" t="s">
        <v>1531</v>
      </c>
      <c r="B353" s="1" t="s">
        <v>13</v>
      </c>
      <c r="C353" s="4" t="s">
        <v>1544</v>
      </c>
      <c r="D353" s="1" t="s">
        <v>1545</v>
      </c>
      <c r="E353" s="1" t="s">
        <v>1546</v>
      </c>
      <c r="F353" s="4" t="s">
        <v>16</v>
      </c>
      <c r="G353" s="1" t="s">
        <v>17</v>
      </c>
      <c r="H353" s="1" t="s">
        <v>18</v>
      </c>
      <c r="I353" s="1" t="s">
        <v>19</v>
      </c>
      <c r="J353" s="1" t="s">
        <v>1547</v>
      </c>
      <c r="K353" s="1" t="s">
        <v>21</v>
      </c>
      <c r="L353" s="1" t="str">
        <f>HYPERLINK("https://files.afu.se/Downloads/Transcripts/Inception%20Radio%20(Mike%20Lucas)/2017 07 13 - Inception Radio Network - UFO Headline News Wednesday July 12th, 2017_NsRgCbESssE - transcript (automated).pdf","Transcript Link")</f>
        <v>Transcript Link</v>
      </c>
      <c r="M353" s="2" t="str">
        <f>HYPERLINK("https://files.afu.se/Downloads/Transcripts/Inception%20Radio%20(Mike%20Lucas)/2017 07 13 - Inception Radio Network - UFO Headline News Wednesday July 12th, 2017_NsRgCbESssE - transcript (automated).pdf","Transcript Link")</f>
        <v>Transcript Link</v>
      </c>
    </row>
    <row r="354" spans="1:13" ht="409.5">
      <c r="A354" s="1" t="s">
        <v>1548</v>
      </c>
      <c r="B354" s="1" t="s">
        <v>13</v>
      </c>
      <c r="C354" s="4" t="s">
        <v>1549</v>
      </c>
      <c r="D354" s="1" t="s">
        <v>1550</v>
      </c>
      <c r="E354" s="1" t="s">
        <v>1551</v>
      </c>
      <c r="F354" s="4" t="s">
        <v>16</v>
      </c>
      <c r="G354" s="1" t="s">
        <v>17</v>
      </c>
      <c r="H354" s="1" t="s">
        <v>18</v>
      </c>
      <c r="I354" s="1" t="s">
        <v>19</v>
      </c>
      <c r="J354" s="1" t="s">
        <v>1552</v>
      </c>
      <c r="K354" s="1" t="s">
        <v>21</v>
      </c>
      <c r="L354" s="1" t="str">
        <f>HYPERLINK("https://files.afu.se/Downloads/Transcripts/Inception%20Radio%20(Mike%20Lucas)/2017 07 12 - Inception Radio Network - UFO Headline News Monday July 10th, 2017_AgK_Sr4Y3ts - transcript (automated).pdf","Transcript Link")</f>
        <v>Transcript Link</v>
      </c>
      <c r="M354" s="2" t="str">
        <f>HYPERLINK("https://files.afu.se/Downloads/Transcripts/Inception%20Radio%20(Mike%20Lucas)/2017 07 12 - Inception Radio Network - UFO Headline News Monday July 10th, 2017_AgK_Sr4Y3ts - transcript (automated).pdf","Transcript Link")</f>
        <v>Transcript Link</v>
      </c>
    </row>
    <row r="355" spans="1:13" ht="409.5">
      <c r="A355" s="1" t="s">
        <v>1548</v>
      </c>
      <c r="B355" s="1" t="s">
        <v>13</v>
      </c>
      <c r="C355" s="4" t="s">
        <v>1553</v>
      </c>
      <c r="D355" s="1" t="s">
        <v>1554</v>
      </c>
      <c r="E355" s="1" t="s">
        <v>1555</v>
      </c>
      <c r="F355" s="4" t="s">
        <v>16</v>
      </c>
      <c r="G355" s="1" t="s">
        <v>17</v>
      </c>
      <c r="H355" s="1" t="s">
        <v>18</v>
      </c>
      <c r="I355" s="1" t="s">
        <v>19</v>
      </c>
      <c r="J355" s="1" t="s">
        <v>1556</v>
      </c>
      <c r="K355" s="1" t="s">
        <v>21</v>
      </c>
      <c r="L355" s="1" t="str">
        <f>HYPERLINK("https://files.afu.se/Downloads/Transcripts/Inception%20Radio%20(Mike%20Lucas)/2017 07 12 - Inception Radio Network - UFO Headline News Tuesday July 11th, 2017_ZNHeQiTiadk - transcript (automated).pdf","Transcript Link")</f>
        <v>Transcript Link</v>
      </c>
      <c r="M355" s="2" t="str">
        <f>HYPERLINK("https://files.afu.se/Downloads/Transcripts/Inception%20Radio%20(Mike%20Lucas)/2017 07 12 - Inception Radio Network - UFO Headline News Tuesday July 11th, 2017_ZNHeQiTiadk - transcript (automated).pdf","Transcript Link")</f>
        <v>Transcript Link</v>
      </c>
    </row>
    <row r="356" spans="1:13" ht="409.5">
      <c r="A356" s="1" t="s">
        <v>1557</v>
      </c>
      <c r="B356" s="1" t="s">
        <v>13</v>
      </c>
      <c r="C356" s="4" t="s">
        <v>1558</v>
      </c>
      <c r="D356" s="1" t="s">
        <v>1559</v>
      </c>
      <c r="E356" s="1" t="s">
        <v>1560</v>
      </c>
      <c r="F356" s="4" t="s">
        <v>16</v>
      </c>
      <c r="G356" s="1" t="s">
        <v>17</v>
      </c>
      <c r="H356" s="1" t="s">
        <v>18</v>
      </c>
      <c r="I356" s="1" t="s">
        <v>19</v>
      </c>
      <c r="J356" s="1" t="s">
        <v>1561</v>
      </c>
      <c r="K356" s="1" t="s">
        <v>21</v>
      </c>
      <c r="L356" s="1" t="str">
        <f>HYPERLINK("https://files.afu.se/Downloads/Transcripts/Inception%20Radio%20(Mike%20Lucas)/2017 07 10 - Inception Radio Network - John Ford UFO Nightmare Episode 23_rFlyMUgdRgk - transcript (automated).pdf","Transcript Link")</f>
        <v>Transcript Link</v>
      </c>
      <c r="M356" s="2" t="str">
        <f>HYPERLINK("https://files.afu.se/Downloads/Transcripts/Inception%20Radio%20(Mike%20Lucas)/2017 07 10 - Inception Radio Network - John Ford UFO Nightmare Episode 23_rFlyMUgdRgk - transcript (automated).pdf","Transcript Link")</f>
        <v>Transcript Link</v>
      </c>
    </row>
    <row r="357" spans="1:13" ht="409.5">
      <c r="A357" s="1" t="s">
        <v>1557</v>
      </c>
      <c r="B357" s="1" t="s">
        <v>13</v>
      </c>
      <c r="C357" s="4" t="s">
        <v>1562</v>
      </c>
      <c r="D357" s="1" t="s">
        <v>1563</v>
      </c>
      <c r="E357" s="1" t="s">
        <v>1564</v>
      </c>
      <c r="F357" s="4" t="s">
        <v>16</v>
      </c>
      <c r="G357" s="1" t="s">
        <v>17</v>
      </c>
      <c r="H357" s="1" t="s">
        <v>18</v>
      </c>
      <c r="I357" s="1" t="s">
        <v>19</v>
      </c>
      <c r="J357" s="1" t="s">
        <v>1565</v>
      </c>
      <c r="K357" s="1" t="s">
        <v>21</v>
      </c>
      <c r="L357" s="1" t="str">
        <f>HYPERLINK("https://files.afu.se/Downloads/Transcripts/Inception%20Radio%20(Mike%20Lucas)/2017 07 10 - Inception Radio Network - Heidi Hollis_BRDCdithvAg - transcript (automated).pdf","Transcript Link")</f>
        <v>Transcript Link</v>
      </c>
      <c r="M357" s="2" t="str">
        <f>HYPERLINK("https://files.afu.se/Downloads/Transcripts/Inception%20Radio%20(Mike%20Lucas)/2017 07 10 - Inception Radio Network - Heidi Hollis_BRDCdithvAg - transcript (automated).pdf","Transcript Link")</f>
        <v>Transcript Link</v>
      </c>
    </row>
    <row r="358" spans="1:13" ht="409.5">
      <c r="A358" s="1" t="s">
        <v>1557</v>
      </c>
      <c r="B358" s="1" t="s">
        <v>13</v>
      </c>
      <c r="C358" s="4" t="s">
        <v>1566</v>
      </c>
      <c r="D358" s="1" t="s">
        <v>1567</v>
      </c>
      <c r="E358" s="1" t="s">
        <v>1568</v>
      </c>
      <c r="F358" s="4" t="s">
        <v>16</v>
      </c>
      <c r="G358" s="1" t="s">
        <v>17</v>
      </c>
      <c r="H358" s="1" t="s">
        <v>18</v>
      </c>
      <c r="I358" s="1" t="s">
        <v>19</v>
      </c>
      <c r="J358" s="1" t="s">
        <v>1569</v>
      </c>
      <c r="K358" s="1" t="s">
        <v>21</v>
      </c>
      <c r="L358" s="1" t="str">
        <f>HYPERLINK("https://files.afu.se/Downloads/Transcripts/Inception%20Radio%20(Mike%20Lucas)/2017 07 10 - Inception Radio Network - TWA Flight 800 Crash_M25HnSliJpQ - transcript (automated).pdf","Transcript Link")</f>
        <v>Transcript Link</v>
      </c>
      <c r="M358" s="2" t="str">
        <f>HYPERLINK("https://files.afu.se/Downloads/Transcripts/Inception%20Radio%20(Mike%20Lucas)/2017 07 10 - Inception Radio Network - TWA Flight 800 Crash_M25HnSliJpQ - transcript (automated).pdf","Transcript Link")</f>
        <v>Transcript Link</v>
      </c>
    </row>
    <row r="359" spans="1:13" ht="409.5">
      <c r="A359" s="1" t="s">
        <v>1570</v>
      </c>
      <c r="B359" s="1" t="s">
        <v>13</v>
      </c>
      <c r="C359" s="4" t="s">
        <v>1571</v>
      </c>
      <c r="D359" s="1" t="s">
        <v>1572</v>
      </c>
      <c r="E359" s="1" t="s">
        <v>1573</v>
      </c>
      <c r="F359" s="4" t="s">
        <v>16</v>
      </c>
      <c r="G359" s="1" t="s">
        <v>17</v>
      </c>
      <c r="H359" s="1" t="s">
        <v>18</v>
      </c>
      <c r="I359" s="1" t="s">
        <v>19</v>
      </c>
      <c r="J359" s="1" t="s">
        <v>1574</v>
      </c>
      <c r="K359" s="1" t="s">
        <v>21</v>
      </c>
      <c r="L359" s="1" t="str">
        <f>HYPERLINK("https://files.afu.se/Downloads/Transcripts/Inception%20Radio%20(Mike%20Lucas)/2017 07 09 - Inception Radio Network - Christoph Chaoss   What NOT do if you Come Across the Jersey Devil!_RJpKe7qIrp0 - transcript (automated).pdf","Transcript Link")</f>
        <v>Transcript Link</v>
      </c>
      <c r="M359" s="2" t="str">
        <f>HYPERLINK("https://files.afu.se/Downloads/Transcripts/Inception%20Radio%20(Mike%20Lucas)/2017 07 09 - Inception Radio Network - Christoph Chaoss   What NOT do if you Come Across the Jersey Devil!_RJpKe7qIrp0 - transcript (automated).pdf","Transcript Link")</f>
        <v>Transcript Link</v>
      </c>
    </row>
    <row r="360" spans="1:13" ht="409.5">
      <c r="A360" s="1" t="s">
        <v>1575</v>
      </c>
      <c r="B360" s="1" t="s">
        <v>13</v>
      </c>
      <c r="C360" s="4" t="s">
        <v>1576</v>
      </c>
      <c r="D360" s="1" t="s">
        <v>1577</v>
      </c>
      <c r="E360" s="1" t="s">
        <v>1578</v>
      </c>
      <c r="F360" s="4" t="s">
        <v>16</v>
      </c>
      <c r="G360" s="1" t="s">
        <v>17</v>
      </c>
      <c r="H360" s="1" t="s">
        <v>18</v>
      </c>
      <c r="I360" s="1" t="s">
        <v>19</v>
      </c>
      <c r="J360" s="1" t="s">
        <v>1579</v>
      </c>
      <c r="K360" s="1" t="s">
        <v>21</v>
      </c>
      <c r="L360" s="1" t="str">
        <f>HYPERLINK("https://files.afu.se/Downloads/Transcripts/Inception%20Radio%20(Mike%20Lucas)/2017 07 08 - Inception Radio Network - UFO Headline News Friday July 7th, 2017_i-mUc4e_gSM - transcript (automated).pdf","Transcript Link")</f>
        <v>Transcript Link</v>
      </c>
      <c r="M360" s="2" t="str">
        <f>HYPERLINK("https://files.afu.se/Downloads/Transcripts/Inception%20Radio%20(Mike%20Lucas)/2017 07 08 - Inception Radio Network - UFO Headline News Friday July 7th, 2017_i-mUc4e_gSM - transcript (automated).pdf","Transcript Link")</f>
        <v>Transcript Link</v>
      </c>
    </row>
    <row r="361" spans="1:13" ht="409.5">
      <c r="A361" s="1" t="s">
        <v>1575</v>
      </c>
      <c r="B361" s="1" t="s">
        <v>13</v>
      </c>
      <c r="C361" s="4" t="s">
        <v>1580</v>
      </c>
      <c r="D361" s="1" t="s">
        <v>1581</v>
      </c>
      <c r="E361" s="1" t="s">
        <v>1582</v>
      </c>
      <c r="F361" s="4" t="s">
        <v>16</v>
      </c>
      <c r="G361" s="1" t="s">
        <v>17</v>
      </c>
      <c r="H361" s="1" t="s">
        <v>18</v>
      </c>
      <c r="I361" s="1" t="s">
        <v>19</v>
      </c>
      <c r="J361" s="1" t="s">
        <v>1583</v>
      </c>
      <c r="K361" s="1" t="s">
        <v>21</v>
      </c>
      <c r="L361" s="1" t="str">
        <f>HYPERLINK("https://files.afu.se/Downloads/Transcripts/Inception%20Radio%20(Mike%20Lucas)/2017 07 08 - Inception Radio Network - Marie D. Jones   How to Identify the Archetypes that Define Your Reality!_UOjrpwXNoDk - transcript (automated).pdf","Transcript Link")</f>
        <v>Transcript Link</v>
      </c>
      <c r="M361" s="2" t="str">
        <f>HYPERLINK("https://files.afu.se/Downloads/Transcripts/Inception%20Radio%20(Mike%20Lucas)/2017 07 08 - Inception Radio Network - Marie D. Jones   How to Identify the Archetypes that Define Your Reality!_UOjrpwXNoDk - transcript (automated).pdf","Transcript Link")</f>
        <v>Transcript Link</v>
      </c>
    </row>
    <row r="362" spans="1:13" ht="409.5">
      <c r="A362" s="1" t="s">
        <v>1575</v>
      </c>
      <c r="B362" s="1" t="s">
        <v>13</v>
      </c>
      <c r="C362" s="4" t="s">
        <v>1584</v>
      </c>
      <c r="D362" s="1" t="s">
        <v>1585</v>
      </c>
      <c r="E362" s="1" t="s">
        <v>1586</v>
      </c>
      <c r="F362" s="4" t="s">
        <v>16</v>
      </c>
      <c r="G362" s="1" t="s">
        <v>17</v>
      </c>
      <c r="H362" s="1" t="s">
        <v>18</v>
      </c>
      <c r="I362" s="1" t="s">
        <v>19</v>
      </c>
      <c r="J362" s="1" t="s">
        <v>1587</v>
      </c>
      <c r="K362" s="1" t="s">
        <v>21</v>
      </c>
      <c r="L362" s="1" t="str">
        <f>HYPERLINK("https://files.afu.se/Downloads/Transcripts/Inception%20Radio%20(Mike%20Lucas)/2017 07 08 - Inception Radio Network - UFO Headline News Thursday July 6th, 2017_T2u3-q2MLUI - transcript (automated).pdf","Transcript Link")</f>
        <v>Transcript Link</v>
      </c>
      <c r="M362" s="2" t="str">
        <f>HYPERLINK("https://files.afu.se/Downloads/Transcripts/Inception%20Radio%20(Mike%20Lucas)/2017 07 08 - Inception Radio Network - UFO Headline News Thursday July 6th, 2017_T2u3-q2MLUI - transcript (automated).pdf","Transcript Link")</f>
        <v>Transcript Link</v>
      </c>
    </row>
    <row r="363" spans="1:13" ht="409.5">
      <c r="A363" s="1" t="s">
        <v>1575</v>
      </c>
      <c r="B363" s="1" t="s">
        <v>13</v>
      </c>
      <c r="C363" s="4" t="s">
        <v>1588</v>
      </c>
      <c r="D363" s="1" t="s">
        <v>1589</v>
      </c>
      <c r="E363" s="1" t="s">
        <v>1590</v>
      </c>
      <c r="F363" s="4" t="s">
        <v>16</v>
      </c>
      <c r="G363" s="1" t="s">
        <v>17</v>
      </c>
      <c r="H363" s="1" t="s">
        <v>18</v>
      </c>
      <c r="I363" s="1" t="s">
        <v>19</v>
      </c>
      <c r="J363" s="1" t="s">
        <v>1591</v>
      </c>
      <c r="K363" s="1" t="s">
        <v>21</v>
      </c>
      <c r="L363" s="1" t="str">
        <f>HYPERLINK("https://files.afu.se/Downloads/Transcripts/Inception%20Radio%20(Mike%20Lucas)/2017 07 08 - Inception Radio Network - Marilyn &amp; Dick Carlson_b-qqhgTw8VI - transcript (automated).pdf","Transcript Link")</f>
        <v>Transcript Link</v>
      </c>
      <c r="M363" s="2" t="str">
        <f>HYPERLINK("https://files.afu.se/Downloads/Transcripts/Inception%20Radio%20(Mike%20Lucas)/2017 07 08 - Inception Radio Network - Marilyn &amp; Dick Carlson_b-qqhgTw8VI - transcript (automated).pdf","Transcript Link")</f>
        <v>Transcript Link</v>
      </c>
    </row>
    <row r="364" spans="1:13" ht="409.5">
      <c r="A364" s="1" t="s">
        <v>1592</v>
      </c>
      <c r="B364" s="1" t="s">
        <v>13</v>
      </c>
      <c r="C364" s="4" t="s">
        <v>1593</v>
      </c>
      <c r="D364" s="1" t="s">
        <v>1594</v>
      </c>
      <c r="E364" s="1" t="s">
        <v>1595</v>
      </c>
      <c r="F364" s="4" t="s">
        <v>16</v>
      </c>
      <c r="G364" s="1" t="s">
        <v>17</v>
      </c>
      <c r="H364" s="1" t="s">
        <v>18</v>
      </c>
      <c r="I364" s="1" t="s">
        <v>19</v>
      </c>
      <c r="J364" s="1" t="s">
        <v>1596</v>
      </c>
      <c r="K364" s="1" t="s">
        <v>21</v>
      </c>
      <c r="L364" s="1" t="str">
        <f>HYPERLINK("https://files.afu.se/Downloads/Transcripts/Inception%20Radio%20(Mike%20Lucas)/2017 07 07 - Inception Radio Network - UFO Headline News Wednesday July 5th, 2017_HrLtd926K80 - transcript (automated).pdf","Transcript Link")</f>
        <v>Transcript Link</v>
      </c>
      <c r="M364" s="2" t="str">
        <f>HYPERLINK("https://files.afu.se/Downloads/Transcripts/Inception%20Radio%20(Mike%20Lucas)/2017 07 07 - Inception Radio Network - UFO Headline News Wednesday July 5th, 2017_HrLtd926K80 - transcript (automated).pdf","Transcript Link")</f>
        <v>Transcript Link</v>
      </c>
    </row>
    <row r="365" spans="1:13" ht="409.5">
      <c r="A365" s="1" t="s">
        <v>1597</v>
      </c>
      <c r="B365" s="1" t="s">
        <v>13</v>
      </c>
      <c r="C365" s="4" t="s">
        <v>1598</v>
      </c>
      <c r="D365" s="1" t="s">
        <v>1599</v>
      </c>
      <c r="E365" s="1" t="s">
        <v>1600</v>
      </c>
      <c r="F365" s="4" t="s">
        <v>16</v>
      </c>
      <c r="G365" s="1" t="s">
        <v>17</v>
      </c>
      <c r="H365" s="1" t="s">
        <v>18</v>
      </c>
      <c r="I365" s="1" t="s">
        <v>19</v>
      </c>
      <c r="J365" s="1" t="s">
        <v>1601</v>
      </c>
      <c r="K365" s="1" t="s">
        <v>21</v>
      </c>
      <c r="L365" s="1" t="str">
        <f>HYPERLINK("https://files.afu.se/Downloads/Transcripts/Inception%20Radio%20(Mike%20Lucas)/2017 07 06 - Inception Radio Network - Robert Perala   A Definitive Existential Theory of Extraterrestrial Beings_cju8blzML6w - transcript (automated).pdf","Transcript Link")</f>
        <v>Transcript Link</v>
      </c>
      <c r="M365" s="2" t="str">
        <f>HYPERLINK("https://files.afu.se/Downloads/Transcripts/Inception%20Radio%20(Mike%20Lucas)/2017 07 06 - Inception Radio Network - Robert Perala   A Definitive Existential Theory of Extraterrestrial Beings_cju8blzML6w - transcript (automated).pdf","Transcript Link")</f>
        <v>Transcript Link</v>
      </c>
    </row>
    <row r="366" spans="1:13" ht="409.5">
      <c r="A366" s="1" t="s">
        <v>1597</v>
      </c>
      <c r="B366" s="1" t="s">
        <v>13</v>
      </c>
      <c r="C366" s="4" t="s">
        <v>1602</v>
      </c>
      <c r="D366" s="1" t="s">
        <v>1603</v>
      </c>
      <c r="E366" s="1" t="s">
        <v>1604</v>
      </c>
      <c r="F366" s="4" t="s">
        <v>16</v>
      </c>
      <c r="G366" s="1" t="s">
        <v>17</v>
      </c>
      <c r="H366" s="1" t="s">
        <v>18</v>
      </c>
      <c r="I366" s="1" t="s">
        <v>19</v>
      </c>
      <c r="J366" s="1" t="s">
        <v>1605</v>
      </c>
      <c r="K366" s="1" t="s">
        <v>21</v>
      </c>
      <c r="L366" s="1" t="str">
        <f>HYPERLINK("https://files.afu.se/Downloads/Transcripts/Inception%20Radio%20(Mike%20Lucas)/2017 07 06 - Inception Radio Network - Christopher Macklin   Healing &amp; How to Defeat the Forces Against It_RU_UUS-5wG0 - transcript (automated).pdf","Transcript Link")</f>
        <v>Transcript Link</v>
      </c>
      <c r="M366" s="2" t="str">
        <f>HYPERLINK("https://files.afu.se/Downloads/Transcripts/Inception%20Radio%20(Mike%20Lucas)/2017 07 06 - Inception Radio Network - Christopher Macklin   Healing &amp; How to Defeat the Forces Against It_RU_UUS-5wG0 - transcript (automated).pdf","Transcript Link")</f>
        <v>Transcript Link</v>
      </c>
    </row>
    <row r="367" spans="1:13" ht="409.5">
      <c r="A367" s="1" t="s">
        <v>1597</v>
      </c>
      <c r="B367" s="1" t="s">
        <v>13</v>
      </c>
      <c r="C367" s="4" t="s">
        <v>1606</v>
      </c>
      <c r="D367" s="1" t="s">
        <v>1607</v>
      </c>
      <c r="E367" s="1" t="s">
        <v>1608</v>
      </c>
      <c r="F367" s="4" t="s">
        <v>16</v>
      </c>
      <c r="G367" s="1" t="s">
        <v>17</v>
      </c>
      <c r="H367" s="1" t="s">
        <v>18</v>
      </c>
      <c r="I367" s="1" t="s">
        <v>19</v>
      </c>
      <c r="J367" s="1" t="s">
        <v>1609</v>
      </c>
      <c r="K367" s="1" t="s">
        <v>21</v>
      </c>
      <c r="L367" s="1" t="str">
        <f>HYPERLINK("https://files.afu.se/Downloads/Transcripts/Inception%20Radio%20(Mike%20Lucas)/2017 07 06 - Inception Radio Network - Trace Evidence Proves the Location of Amelia Earhart's Burial Ground_5_AztQg6nRA - transcript (automated).pdf","Transcript Link")</f>
        <v>Transcript Link</v>
      </c>
      <c r="M367" s="2" t="str">
        <f>HYPERLINK("https://files.afu.se/Downloads/Transcripts/Inception%20Radio%20(Mike%20Lucas)/2017 07 06 - Inception Radio Network - Trace Evidence Proves the Location of Amelia Earhart's Burial Ground_5_AztQg6nRA - transcript (automated).pdf","Transcript Link")</f>
        <v>Transcript Link</v>
      </c>
    </row>
    <row r="368" spans="1:13" ht="409.5">
      <c r="A368" s="1" t="s">
        <v>1597</v>
      </c>
      <c r="B368" s="1" t="s">
        <v>13</v>
      </c>
      <c r="C368" s="4" t="s">
        <v>1610</v>
      </c>
      <c r="D368" s="1" t="s">
        <v>1611</v>
      </c>
      <c r="E368" s="1" t="s">
        <v>1612</v>
      </c>
      <c r="F368" s="4" t="s">
        <v>16</v>
      </c>
      <c r="G368" s="1" t="s">
        <v>17</v>
      </c>
      <c r="H368" s="1" t="s">
        <v>18</v>
      </c>
      <c r="I368" s="1" t="s">
        <v>19</v>
      </c>
      <c r="J368" s="1" t="s">
        <v>1613</v>
      </c>
      <c r="K368" s="1" t="s">
        <v>21</v>
      </c>
      <c r="L368" s="1" t="str">
        <f>HYPERLINK("https://files.afu.se/Downloads/Transcripts/Inception%20Radio%20(Mike%20Lucas)/2017 07 06 - Inception Radio Network - UFO Headline News Monday July 3rd, 2017_1oSIxPtdS4w - transcript (automated).pdf","Transcript Link")</f>
        <v>Transcript Link</v>
      </c>
      <c r="M368" s="2" t="str">
        <f>HYPERLINK("https://files.afu.se/Downloads/Transcripts/Inception%20Radio%20(Mike%20Lucas)/2017 07 06 - Inception Radio Network - UFO Headline News Monday July 3rd, 2017_1oSIxPtdS4w - transcript (automated).pdf","Transcript Link")</f>
        <v>Transcript Link</v>
      </c>
    </row>
    <row r="369" spans="1:13" ht="409.5">
      <c r="A369" s="1" t="s">
        <v>1597</v>
      </c>
      <c r="B369" s="1" t="s">
        <v>13</v>
      </c>
      <c r="C369" s="4" t="s">
        <v>1614</v>
      </c>
      <c r="D369" s="1" t="s">
        <v>1615</v>
      </c>
      <c r="E369" s="1" t="s">
        <v>1616</v>
      </c>
      <c r="F369" s="4" t="s">
        <v>16</v>
      </c>
      <c r="G369" s="1" t="s">
        <v>17</v>
      </c>
      <c r="H369" s="1" t="s">
        <v>18</v>
      </c>
      <c r="I369" s="1" t="s">
        <v>19</v>
      </c>
      <c r="J369" s="1" t="s">
        <v>1617</v>
      </c>
      <c r="K369" s="1" t="s">
        <v>21</v>
      </c>
      <c r="L369" s="1" t="str">
        <f>HYPERLINK("https://files.afu.se/Downloads/Transcripts/Inception%20Radio%20(Mike%20Lucas)/2017 07 06 - Inception Radio Network - UFO Headline News Tuesday July 4th, 2017_wRDX2vLj338 - transcript (automated).pdf","Transcript Link")</f>
        <v>Transcript Link</v>
      </c>
      <c r="M369" s="2" t="str">
        <f>HYPERLINK("https://files.afu.se/Downloads/Transcripts/Inception%20Radio%20(Mike%20Lucas)/2017 07 06 - Inception Radio Network - UFO Headline News Tuesday July 4th, 2017_wRDX2vLj338 - transcript (automated).pdf","Transcript Link")</f>
        <v>Transcript Link</v>
      </c>
    </row>
    <row r="370" spans="1:13" ht="409.5">
      <c r="A370" s="1" t="s">
        <v>1618</v>
      </c>
      <c r="B370" s="1" t="s">
        <v>13</v>
      </c>
      <c r="C370" s="4" t="s">
        <v>1619</v>
      </c>
      <c r="D370" s="1" t="s">
        <v>1620</v>
      </c>
      <c r="E370" s="1" t="s">
        <v>1621</v>
      </c>
      <c r="F370" s="4" t="s">
        <v>16</v>
      </c>
      <c r="G370" s="1" t="s">
        <v>17</v>
      </c>
      <c r="H370" s="1" t="s">
        <v>18</v>
      </c>
      <c r="I370" s="1" t="s">
        <v>19</v>
      </c>
      <c r="J370" s="1" t="s">
        <v>1622</v>
      </c>
      <c r="K370" s="1" t="s">
        <v>21</v>
      </c>
      <c r="L370" s="1" t="str">
        <f>HYPERLINK("https://files.afu.se/Downloads/Transcripts/Inception%20Radio%20(Mike%20Lucas)/2017 07 04 - Inception Radio Network - UFO Headline News Weekend of Saturday July 1st - Sunday July 2nd, 2017_60TS29qv6EU - transcript (automated).pdf","Transcript Link")</f>
        <v>Transcript Link</v>
      </c>
      <c r="M370" s="2" t="str">
        <f>HYPERLINK("https://files.afu.se/Downloads/Transcripts/Inception%20Radio%20(Mike%20Lucas)/2017 07 04 - Inception Radio Network - UFO Headline News Weekend of Saturday July 1st - Sunday July 2nd, 2017_60TS29qv6EU - transcript (automated).pdf","Transcript Link")</f>
        <v>Transcript Link</v>
      </c>
    </row>
    <row r="371" spans="1:13" ht="409.5">
      <c r="A371" s="1" t="s">
        <v>1618</v>
      </c>
      <c r="B371" s="1" t="s">
        <v>13</v>
      </c>
      <c r="C371" s="4" t="s">
        <v>1623</v>
      </c>
      <c r="D371" s="1" t="s">
        <v>1624</v>
      </c>
      <c r="E371" s="1" t="s">
        <v>1625</v>
      </c>
      <c r="F371" s="4" t="s">
        <v>16</v>
      </c>
      <c r="G371" s="1" t="s">
        <v>17</v>
      </c>
      <c r="H371" s="1" t="s">
        <v>18</v>
      </c>
      <c r="I371" s="1" t="s">
        <v>19</v>
      </c>
      <c r="J371" s="1" t="s">
        <v>1626</v>
      </c>
      <c r="K371" s="1" t="s">
        <v>21</v>
      </c>
      <c r="L371" s="1" t="str">
        <f>HYPERLINK("https://files.afu.se/Downloads/Transcripts/Inception%20Radio%20(Mike%20Lucas)/2017 07 04 - Inception Radio Network - D  Patrick Miller   How to Heal the Hurts We Don't Deserve_zGOHm8yBWPU - transcript (automated).pdf","Transcript Link")</f>
        <v>Transcript Link</v>
      </c>
      <c r="M371" s="2" t="str">
        <f>HYPERLINK("https://files.afu.se/Downloads/Transcripts/Inception%20Radio%20(Mike%20Lucas)/2017 07 04 - Inception Radio Network - D  Patrick Miller   How to Heal the Hurts We Don't Deserve_zGOHm8yBWPU - transcript (automated).pdf","Transcript Link")</f>
        <v>Transcript Link</v>
      </c>
    </row>
    <row r="372" spans="1:13" ht="409.5">
      <c r="A372" s="1" t="s">
        <v>1627</v>
      </c>
      <c r="B372" s="1" t="s">
        <v>13</v>
      </c>
      <c r="C372" s="4" t="s">
        <v>1628</v>
      </c>
      <c r="D372" s="1" t="s">
        <v>1629</v>
      </c>
      <c r="E372" s="1" t="s">
        <v>1630</v>
      </c>
      <c r="F372" s="4" t="s">
        <v>16</v>
      </c>
      <c r="G372" s="1" t="s">
        <v>17</v>
      </c>
      <c r="H372" s="1" t="s">
        <v>18</v>
      </c>
      <c r="I372" s="1" t="s">
        <v>19</v>
      </c>
      <c r="J372" s="1" t="s">
        <v>1631</v>
      </c>
      <c r="K372" s="1" t="s">
        <v>21</v>
      </c>
      <c r="L372" s="1" t="str">
        <f>HYPERLINK("https://files.afu.se/Downloads/Transcripts/Inception%20Radio%20(Mike%20Lucas)/2017 07 03 - Inception Radio Network - Paranormal Blender_WRuBQDDrsZs - transcript (automated).pdf","Transcript Link")</f>
        <v>Transcript Link</v>
      </c>
      <c r="M372" s="2" t="str">
        <f>HYPERLINK("https://files.afu.se/Downloads/Transcripts/Inception%20Radio%20(Mike%20Lucas)/2017 07 03 - Inception Radio Network - Paranormal Blender_WRuBQDDrsZs - transcript (automated).pdf","Transcript Link")</f>
        <v>Transcript Link</v>
      </c>
    </row>
    <row r="373" spans="1:13" ht="409.5">
      <c r="A373" s="1" t="s">
        <v>1627</v>
      </c>
      <c r="B373" s="1" t="s">
        <v>13</v>
      </c>
      <c r="C373" s="4" t="s">
        <v>1632</v>
      </c>
      <c r="D373" s="1" t="s">
        <v>1633</v>
      </c>
      <c r="E373" s="1" t="s">
        <v>1634</v>
      </c>
      <c r="F373" s="4" t="s">
        <v>16</v>
      </c>
      <c r="G373" s="1" t="s">
        <v>17</v>
      </c>
      <c r="H373" s="1" t="s">
        <v>18</v>
      </c>
      <c r="I373" s="1" t="s">
        <v>19</v>
      </c>
      <c r="J373" s="1" t="s">
        <v>1635</v>
      </c>
      <c r="K373" s="1" t="s">
        <v>21</v>
      </c>
      <c r="L373" s="1" t="str">
        <f>HYPERLINK("https://files.afu.se/Downloads/Transcripts/Inception%20Radio%20(Mike%20Lucas)/2017 07 03 - Inception Radio Network - Rey Hernandez_jI86nH77CAo - transcript (automated).pdf","Transcript Link")</f>
        <v>Transcript Link</v>
      </c>
      <c r="M373" s="2" t="str">
        <f>HYPERLINK("https://files.afu.se/Downloads/Transcripts/Inception%20Radio%20(Mike%20Lucas)/2017 07 03 - Inception Radio Network - Rey Hernandez_jI86nH77CAo - transcript (automated).pdf","Transcript Link")</f>
        <v>Transcript Link</v>
      </c>
    </row>
    <row r="374" spans="1:13" ht="390">
      <c r="A374" s="1" t="s">
        <v>1627</v>
      </c>
      <c r="B374" s="1" t="s">
        <v>13</v>
      </c>
      <c r="C374" s="4" t="s">
        <v>1636</v>
      </c>
      <c r="D374" s="1" t="s">
        <v>1637</v>
      </c>
      <c r="E374" s="1" t="s">
        <v>1638</v>
      </c>
      <c r="F374" s="4" t="s">
        <v>16</v>
      </c>
      <c r="G374" s="1" t="s">
        <v>17</v>
      </c>
      <c r="H374" s="1" t="s">
        <v>18</v>
      </c>
      <c r="I374" s="1" t="s">
        <v>19</v>
      </c>
      <c r="J374" s="1" t="s">
        <v>1639</v>
      </c>
      <c r="K374" s="1" t="s">
        <v>21</v>
      </c>
      <c r="L374" s="1" t="str">
        <f>HYPERLINK("https://files.afu.se/Downloads/Transcripts/Inception%20Radio%20(Mike%20Lucas)/2017 07 03 - Inception Radio Network - Gumdrop’s Revenge_qlLo8Jg9RPs - transcript (automated).pdf","Transcript Link")</f>
        <v>Transcript Link</v>
      </c>
      <c r="M374" s="2" t="str">
        <f>HYPERLINK("https://files.afu.se/Downloads/Transcripts/Inception%20Radio%20(Mike%20Lucas)/2017 07 03 - Inception Radio Network - Gumdrop’s Revenge_qlLo8Jg9RPs - transcript (automated).pdf","Transcript Link")</f>
        <v>Transcript Link</v>
      </c>
    </row>
    <row r="375" spans="1:13" ht="409.5">
      <c r="A375" s="1" t="s">
        <v>1640</v>
      </c>
      <c r="B375" s="1" t="s">
        <v>13</v>
      </c>
      <c r="C375" s="4" t="s">
        <v>1641</v>
      </c>
      <c r="D375" s="1" t="s">
        <v>1642</v>
      </c>
      <c r="E375" s="1" t="s">
        <v>1643</v>
      </c>
      <c r="F375" s="4" t="s">
        <v>16</v>
      </c>
      <c r="G375" s="1" t="s">
        <v>17</v>
      </c>
      <c r="H375" s="1" t="s">
        <v>18</v>
      </c>
      <c r="I375" s="1" t="s">
        <v>19</v>
      </c>
      <c r="J375" s="1" t="s">
        <v>1644</v>
      </c>
      <c r="K375" s="1" t="s">
        <v>21</v>
      </c>
      <c r="L375" s="1" t="str">
        <f>HYPERLINK("https://files.afu.se/Downloads/Transcripts/Inception%20Radio%20(Mike%20Lucas)/2017 07 01 - Inception Radio Network - UFO Headline News Friday June 30th, 2017_j4FX5XqMNWk - transcript (automated).pdf","Transcript Link")</f>
        <v>Transcript Link</v>
      </c>
      <c r="M375" s="2" t="str">
        <f>HYPERLINK("https://files.afu.se/Downloads/Transcripts/Inception%20Radio%20(Mike%20Lucas)/2017 07 01 - Inception Radio Network - UFO Headline News Friday June 30th, 2017_j4FX5XqMNWk - transcript (automated).pdf","Transcript Link")</f>
        <v>Transcript Link</v>
      </c>
    </row>
    <row r="376" spans="1:13" ht="409.5">
      <c r="A376" s="1" t="s">
        <v>1640</v>
      </c>
      <c r="B376" s="1" t="s">
        <v>13</v>
      </c>
      <c r="C376" s="4" t="s">
        <v>1645</v>
      </c>
      <c r="D376" s="1" t="s">
        <v>1646</v>
      </c>
      <c r="E376" s="1" t="s">
        <v>1647</v>
      </c>
      <c r="F376" s="4" t="s">
        <v>16</v>
      </c>
      <c r="G376" s="1" t="s">
        <v>17</v>
      </c>
      <c r="H376" s="1" t="s">
        <v>18</v>
      </c>
      <c r="I376" s="1" t="s">
        <v>19</v>
      </c>
      <c r="J376" s="1" t="s">
        <v>1648</v>
      </c>
      <c r="K376" s="1" t="s">
        <v>21</v>
      </c>
      <c r="L376" s="1" t="str">
        <f>HYPERLINK("https://files.afu.se/Downloads/Transcripts/Inception%20Radio%20(Mike%20Lucas)/2017 07 01 - Inception Radio Network - Paola Harris   What UFO Secrets is the U.S. Government Hiding _1C9jfUJEGBA - transcript (automated).pdf","Transcript Link")</f>
        <v>Transcript Link</v>
      </c>
      <c r="M376" s="2" t="str">
        <f>HYPERLINK("https://files.afu.se/Downloads/Transcripts/Inception%20Radio%20(Mike%20Lucas)/2017 07 01 - Inception Radio Network - Paola Harris   What UFO Secrets is the U.S. Government Hiding _1C9jfUJEGBA - transcript (automated).pdf","Transcript Link")</f>
        <v>Transcript Link</v>
      </c>
    </row>
    <row r="377" spans="1:13" ht="409.5">
      <c r="A377" s="1" t="s">
        <v>1649</v>
      </c>
      <c r="B377" s="1" t="s">
        <v>13</v>
      </c>
      <c r="C377" s="4" t="s">
        <v>1650</v>
      </c>
      <c r="D377" s="1" t="s">
        <v>1651</v>
      </c>
      <c r="E377" s="1" t="s">
        <v>1652</v>
      </c>
      <c r="F377" s="4" t="s">
        <v>16</v>
      </c>
      <c r="G377" s="1" t="s">
        <v>17</v>
      </c>
      <c r="H377" s="1" t="s">
        <v>18</v>
      </c>
      <c r="I377" s="1" t="s">
        <v>19</v>
      </c>
      <c r="J377" s="1" t="s">
        <v>1653</v>
      </c>
      <c r="K377" s="1" t="s">
        <v>21</v>
      </c>
      <c r="L377" s="1" t="str">
        <f>HYPERLINK("https://files.afu.se/Downloads/Transcripts/Inception%20Radio%20(Mike%20Lucas)/2017 06 30 - Inception Radio Network - Russell Forsyth   Forsyth Crystal Light Table_fEgy-v1Vb5w - transcript (automated).pdf","Transcript Link")</f>
        <v>Transcript Link</v>
      </c>
      <c r="M377" s="2" t="str">
        <f>HYPERLINK("https://files.afu.se/Downloads/Transcripts/Inception%20Radio%20(Mike%20Lucas)/2017 06 30 - Inception Radio Network - Russell Forsyth   Forsyth Crystal Light Table_fEgy-v1Vb5w - transcript (automated).pdf","Transcript Link")</f>
        <v>Transcript Link</v>
      </c>
    </row>
    <row r="378" spans="1:13" ht="409.5">
      <c r="A378" s="1" t="s">
        <v>1649</v>
      </c>
      <c r="B378" s="1" t="s">
        <v>13</v>
      </c>
      <c r="C378" s="4" t="s">
        <v>1654</v>
      </c>
      <c r="D378" s="1" t="s">
        <v>1655</v>
      </c>
      <c r="E378" s="1" t="s">
        <v>1656</v>
      </c>
      <c r="F378" s="4" t="s">
        <v>16</v>
      </c>
      <c r="G378" s="1" t="s">
        <v>17</v>
      </c>
      <c r="H378" s="1" t="s">
        <v>18</v>
      </c>
      <c r="I378" s="1" t="s">
        <v>19</v>
      </c>
      <c r="J378" s="1" t="s">
        <v>1657</v>
      </c>
      <c r="K378" s="1" t="s">
        <v>21</v>
      </c>
      <c r="L378" s="1" t="str">
        <f>HYPERLINK("https://files.afu.se/Downloads/Transcripts/Inception%20Radio%20(Mike%20Lucas)/2017 06 30 - Inception Radio Network - UFO Headline News Thursday June 29th, 2017_zqkdrlbk6uA - transcript (automated).pdf","Transcript Link")</f>
        <v>Transcript Link</v>
      </c>
      <c r="M378" s="2" t="str">
        <f>HYPERLINK("https://files.afu.se/Downloads/Transcripts/Inception%20Radio%20(Mike%20Lucas)/2017 06 30 - Inception Radio Network - UFO Headline News Thursday June 29th, 2017_zqkdrlbk6uA - transcript (automated).pdf","Transcript Link")</f>
        <v>Transcript Link</v>
      </c>
    </row>
    <row r="379" spans="1:13" ht="409.5">
      <c r="A379" s="1" t="s">
        <v>1649</v>
      </c>
      <c r="B379" s="1" t="s">
        <v>13</v>
      </c>
      <c r="C379" s="4" t="s">
        <v>1658</v>
      </c>
      <c r="D379" s="1" t="s">
        <v>1659</v>
      </c>
      <c r="E379" s="1" t="s">
        <v>1660</v>
      </c>
      <c r="F379" s="4" t="s">
        <v>16</v>
      </c>
      <c r="G379" s="1" t="s">
        <v>17</v>
      </c>
      <c r="H379" s="1" t="s">
        <v>18</v>
      </c>
      <c r="I379" s="1" t="s">
        <v>19</v>
      </c>
      <c r="J379" s="1" t="s">
        <v>1661</v>
      </c>
      <c r="K379" s="1" t="s">
        <v>21</v>
      </c>
      <c r="L379" s="1" t="str">
        <f>HYPERLINK("https://files.afu.se/Downloads/Transcripts/Inception%20Radio%20(Mike%20Lucas)/2017 06 30 - Inception Radio Network - UFO Headline News Wednesday June 28th, 2017_FQslcb3zWr8 - transcript (automated).pdf","Transcript Link")</f>
        <v>Transcript Link</v>
      </c>
      <c r="M379" s="2" t="str">
        <f>HYPERLINK("https://files.afu.se/Downloads/Transcripts/Inception%20Radio%20(Mike%20Lucas)/2017 06 30 - Inception Radio Network - UFO Headline News Wednesday June 28th, 2017_FQslcb3zWr8 - transcript (automated).pdf","Transcript Link")</f>
        <v>Transcript Link</v>
      </c>
    </row>
    <row r="380" spans="1:13" ht="409.5">
      <c r="A380" s="1" t="s">
        <v>1649</v>
      </c>
      <c r="B380" s="1" t="s">
        <v>13</v>
      </c>
      <c r="C380" s="4" t="s">
        <v>1662</v>
      </c>
      <c r="D380" s="1" t="s">
        <v>1663</v>
      </c>
      <c r="E380" s="1" t="s">
        <v>1664</v>
      </c>
      <c r="F380" s="4" t="s">
        <v>16</v>
      </c>
      <c r="G380" s="1" t="s">
        <v>17</v>
      </c>
      <c r="H380" s="1" t="s">
        <v>18</v>
      </c>
      <c r="I380" s="1" t="s">
        <v>19</v>
      </c>
      <c r="J380" s="1" t="s">
        <v>1665</v>
      </c>
      <c r="K380" s="1" t="s">
        <v>21</v>
      </c>
      <c r="L380" s="1" t="str">
        <f>HYPERLINK("https://files.afu.se/Downloads/Transcripts/Inception%20Radio%20(Mike%20Lucas)/2017 06 30 - Inception Radio Network - Preston Dennett   Whose Flying Those Strange UFOs Over Nevada _gZhxdhAgH4s - transcript (automated).pdf","Transcript Link")</f>
        <v>Transcript Link</v>
      </c>
      <c r="M380" s="2" t="str">
        <f>HYPERLINK("https://files.afu.se/Downloads/Transcripts/Inception%20Radio%20(Mike%20Lucas)/2017 06 30 - Inception Radio Network - Preston Dennett   Whose Flying Those Strange UFOs Over Nevada _gZhxdhAgH4s - transcript (automated).pdf","Transcript Link")</f>
        <v>Transcript Link</v>
      </c>
    </row>
    <row r="381" spans="1:13" ht="409.5">
      <c r="A381" s="1" t="s">
        <v>1649</v>
      </c>
      <c r="B381" s="1" t="s">
        <v>13</v>
      </c>
      <c r="C381" s="4" t="s">
        <v>1666</v>
      </c>
      <c r="D381" s="1" t="s">
        <v>1667</v>
      </c>
      <c r="E381" s="1" t="s">
        <v>1668</v>
      </c>
      <c r="F381" s="4" t="s">
        <v>16</v>
      </c>
      <c r="G381" s="1" t="s">
        <v>17</v>
      </c>
      <c r="H381" s="1" t="s">
        <v>18</v>
      </c>
      <c r="I381" s="1" t="s">
        <v>19</v>
      </c>
      <c r="J381" s="1" t="s">
        <v>1669</v>
      </c>
      <c r="K381" s="1" t="s">
        <v>21</v>
      </c>
      <c r="L381" s="1" t="str">
        <f>HYPERLINK("https://files.afu.se/Downloads/Transcripts/Inception%20Radio%20(Mike%20Lucas)/2017 06 30 - Inception Radio Network - UFO Headline News Tuesday June 27th, 2017_3ZJ_PXMIdqY - transcript (automated).pdf","Transcript Link")</f>
        <v>Transcript Link</v>
      </c>
      <c r="M381" s="2" t="str">
        <f>HYPERLINK("https://files.afu.se/Downloads/Transcripts/Inception%20Radio%20(Mike%20Lucas)/2017 06 30 - Inception Radio Network - UFO Headline News Tuesday June 27th, 2017_3ZJ_PXMIdqY - transcript (automated).pdf","Transcript Link")</f>
        <v>Transcript Link</v>
      </c>
    </row>
    <row r="382" spans="1:13" ht="409.5">
      <c r="A382" s="1" t="s">
        <v>1649</v>
      </c>
      <c r="B382" s="1" t="s">
        <v>13</v>
      </c>
      <c r="C382" s="4" t="s">
        <v>1670</v>
      </c>
      <c r="D382" s="1" t="s">
        <v>1671</v>
      </c>
      <c r="E382" s="1" t="s">
        <v>1672</v>
      </c>
      <c r="F382" s="4" t="s">
        <v>16</v>
      </c>
      <c r="G382" s="1" t="s">
        <v>17</v>
      </c>
      <c r="H382" s="1" t="s">
        <v>18</v>
      </c>
      <c r="I382" s="1" t="s">
        <v>19</v>
      </c>
      <c r="J382" s="1" t="s">
        <v>1673</v>
      </c>
      <c r="K382" s="1" t="s">
        <v>21</v>
      </c>
      <c r="L382" s="1" t="str">
        <f>HYPERLINK("https://files.afu.se/Downloads/Transcripts/Inception%20Radio%20(Mike%20Lucas)/2017 06 30 - Inception Radio Network - Kewaunee &amp; Kelly Lapseritis   Psyshic Sasquatch People_CZ15iEQ1ahw - transcript (automated).pdf","Transcript Link")</f>
        <v>Transcript Link</v>
      </c>
      <c r="M382" s="2" t="str">
        <f>HYPERLINK("https://files.afu.se/Downloads/Transcripts/Inception%20Radio%20(Mike%20Lucas)/2017 06 30 - Inception Radio Network - Kewaunee &amp; Kelly Lapseritis   Psyshic Sasquatch People_CZ15iEQ1ahw - transcript (automated).pdf","Transcript Link")</f>
        <v>Transcript Link</v>
      </c>
    </row>
    <row r="383" spans="1:13" ht="409.5">
      <c r="A383" s="1" t="s">
        <v>1674</v>
      </c>
      <c r="B383" s="1" t="s">
        <v>13</v>
      </c>
      <c r="C383" s="4" t="s">
        <v>1675</v>
      </c>
      <c r="D383" s="1" t="s">
        <v>1676</v>
      </c>
      <c r="E383" s="1" t="s">
        <v>1677</v>
      </c>
      <c r="F383" s="4" t="s">
        <v>16</v>
      </c>
      <c r="G383" s="1" t="s">
        <v>17</v>
      </c>
      <c r="H383" s="1" t="s">
        <v>18</v>
      </c>
      <c r="I383" s="1" t="s">
        <v>19</v>
      </c>
      <c r="J383" s="1" t="s">
        <v>1678</v>
      </c>
      <c r="K383" s="1" t="s">
        <v>21</v>
      </c>
      <c r="L383" s="1" t="str">
        <f>HYPERLINK("https://files.afu.se/Downloads/Transcripts/Inception%20Radio%20(Mike%20Lucas)/2017 06 29 - Inception Radio Network - Tahni Cullen   How God’s Words Made its Way Through her Nonverbal Autistic Child__XNtfHoGy0Y - transcript (automated).pdf","Transcript Link")</f>
        <v>Transcript Link</v>
      </c>
      <c r="M383" s="2" t="str">
        <f>HYPERLINK("https://files.afu.se/Downloads/Transcripts/Inception%20Radio%20(Mike%20Lucas)/2017 06 29 - Inception Radio Network - Tahni Cullen   How God’s Words Made its Way Through her Nonverbal Autistic Child__XNtfHoGy0Y - transcript (automated).pdf","Transcript Link")</f>
        <v>Transcript Link</v>
      </c>
    </row>
    <row r="384" spans="1:13" ht="409.5">
      <c r="A384" s="1" t="s">
        <v>1674</v>
      </c>
      <c r="B384" s="1" t="s">
        <v>13</v>
      </c>
      <c r="C384" s="4" t="s">
        <v>1679</v>
      </c>
      <c r="D384" s="1" t="s">
        <v>1680</v>
      </c>
      <c r="E384" s="1" t="s">
        <v>1681</v>
      </c>
      <c r="F384" s="4" t="s">
        <v>16</v>
      </c>
      <c r="G384" s="1" t="s">
        <v>17</v>
      </c>
      <c r="H384" s="1" t="s">
        <v>18</v>
      </c>
      <c r="I384" s="1" t="s">
        <v>19</v>
      </c>
      <c r="J384" s="1" t="s">
        <v>1682</v>
      </c>
      <c r="K384" s="1" t="s">
        <v>21</v>
      </c>
      <c r="L384" s="1" t="str">
        <f>HYPERLINK("https://files.afu.se/Downloads/Transcripts/Inception%20Radio%20(Mike%20Lucas)/2017 06 29 - Inception Radio Network - UFO Headline News Monday June 26th, 2017_Gj4UauklYDw - transcript (automated).pdf","Transcript Link")</f>
        <v>Transcript Link</v>
      </c>
      <c r="M384" s="2" t="str">
        <f>HYPERLINK("https://files.afu.se/Downloads/Transcripts/Inception%20Radio%20(Mike%20Lucas)/2017 06 29 - Inception Radio Network - UFO Headline News Monday June 26th, 2017_Gj4UauklYDw - transcript (automated).pdf","Transcript Link")</f>
        <v>Transcript Link</v>
      </c>
    </row>
    <row r="385" spans="1:13" ht="409.5">
      <c r="A385" s="1" t="s">
        <v>1683</v>
      </c>
      <c r="B385" s="1" t="s">
        <v>13</v>
      </c>
      <c r="C385" s="4" t="s">
        <v>1684</v>
      </c>
      <c r="D385" s="1" t="s">
        <v>1685</v>
      </c>
      <c r="E385" s="1" t="s">
        <v>1686</v>
      </c>
      <c r="F385" s="4" t="s">
        <v>16</v>
      </c>
      <c r="G385" s="1" t="s">
        <v>17</v>
      </c>
      <c r="H385" s="1" t="s">
        <v>18</v>
      </c>
      <c r="I385" s="1" t="s">
        <v>19</v>
      </c>
      <c r="J385" s="1" t="s">
        <v>1687</v>
      </c>
      <c r="K385" s="1" t="s">
        <v>21</v>
      </c>
      <c r="L385" s="1" t="str">
        <f>HYPERLINK("https://files.afu.se/Downloads/Transcripts/Inception%20Radio%20(Mike%20Lucas)/2017 06 28 - Inception Radio Network - Kevin Randle_TiAwOi7XVWA - transcript (automated).pdf","Transcript Link")</f>
        <v>Transcript Link</v>
      </c>
      <c r="M385" s="2" t="str">
        <f>HYPERLINK("https://files.afu.se/Downloads/Transcripts/Inception%20Radio%20(Mike%20Lucas)/2017 06 28 - Inception Radio Network - Kevin Randle_TiAwOi7XVWA - transcript (automated).pdf","Transcript Link")</f>
        <v>Transcript Link</v>
      </c>
    </row>
    <row r="386" spans="1:13" ht="409.5">
      <c r="A386" s="1" t="s">
        <v>1683</v>
      </c>
      <c r="B386" s="1" t="s">
        <v>13</v>
      </c>
      <c r="C386" s="4" t="s">
        <v>1688</v>
      </c>
      <c r="D386" s="1" t="s">
        <v>1689</v>
      </c>
      <c r="E386" s="1" t="s">
        <v>1690</v>
      </c>
      <c r="F386" s="4" t="s">
        <v>16</v>
      </c>
      <c r="G386" s="1" t="s">
        <v>17</v>
      </c>
      <c r="H386" s="1" t="s">
        <v>18</v>
      </c>
      <c r="I386" s="1" t="s">
        <v>19</v>
      </c>
      <c r="J386" s="1" t="s">
        <v>1691</v>
      </c>
      <c r="K386" s="1" t="s">
        <v>21</v>
      </c>
      <c r="L386" s="1" t="str">
        <f>HYPERLINK("https://files.afu.se/Downloads/Transcripts/Inception%20Radio%20(Mike%20Lucas)/2017 06 28 - Inception Radio Network - Gerard Aartsen   Rules to Separating Fact from Speculation When Studying UFOs_JxB6MQ_Q5N4 - transcript (automated).pdf","Transcript Link")</f>
        <v>Transcript Link</v>
      </c>
      <c r="M386" s="2" t="str">
        <f>HYPERLINK("https://files.afu.se/Downloads/Transcripts/Inception%20Radio%20(Mike%20Lucas)/2017 06 28 - Inception Radio Network - Gerard Aartsen   Rules to Separating Fact from Speculation When Studying UFOs_JxB6MQ_Q5N4 - transcript (automated).pdf","Transcript Link")</f>
        <v>Transcript Link</v>
      </c>
    </row>
    <row r="387" spans="1:13" ht="409.5">
      <c r="A387" s="1" t="s">
        <v>1683</v>
      </c>
      <c r="B387" s="1" t="s">
        <v>13</v>
      </c>
      <c r="C387" s="4" t="s">
        <v>1692</v>
      </c>
      <c r="D387" s="1" t="s">
        <v>1693</v>
      </c>
      <c r="E387" s="1" t="s">
        <v>1694</v>
      </c>
      <c r="F387" s="4" t="s">
        <v>16</v>
      </c>
      <c r="G387" s="1" t="s">
        <v>17</v>
      </c>
      <c r="H387" s="1" t="s">
        <v>18</v>
      </c>
      <c r="I387" s="1" t="s">
        <v>19</v>
      </c>
      <c r="J387" s="1" t="s">
        <v>1695</v>
      </c>
      <c r="K387" s="1" t="s">
        <v>21</v>
      </c>
      <c r="L387" s="1" t="str">
        <f>HYPERLINK("https://files.afu.se/Downloads/Transcripts/Inception%20Radio%20(Mike%20Lucas)/2017 06 28 - Inception Radio Network - UFO Headline News Friday June 23rd, 2017_DwaoIo6e1gk - transcript (automated).pdf","Transcript Link")</f>
        <v>Transcript Link</v>
      </c>
      <c r="M387" s="2" t="str">
        <f>HYPERLINK("https://files.afu.se/Downloads/Transcripts/Inception%20Radio%20(Mike%20Lucas)/2017 06 28 - Inception Radio Network - UFO Headline News Friday June 23rd, 2017_DwaoIo6e1gk - transcript (automated).pdf","Transcript Link")</f>
        <v>Transcript Link</v>
      </c>
    </row>
    <row r="388" spans="1:13" ht="409.5">
      <c r="A388" s="1" t="s">
        <v>1696</v>
      </c>
      <c r="B388" s="1" t="s">
        <v>13</v>
      </c>
      <c r="C388" s="4" t="s">
        <v>1697</v>
      </c>
      <c r="D388" s="1" t="s">
        <v>1698</v>
      </c>
      <c r="E388" s="1" t="s">
        <v>1699</v>
      </c>
      <c r="F388" s="4" t="s">
        <v>16</v>
      </c>
      <c r="G388" s="1" t="s">
        <v>17</v>
      </c>
      <c r="H388" s="1" t="s">
        <v>18</v>
      </c>
      <c r="I388" s="1" t="s">
        <v>19</v>
      </c>
      <c r="J388" s="1" t="s">
        <v>1700</v>
      </c>
      <c r="K388" s="1" t="s">
        <v>21</v>
      </c>
      <c r="L388" s="1" t="str">
        <f>HYPERLINK("https://files.afu.se/Downloads/Transcripts/Inception%20Radio%20(Mike%20Lucas)/2017 06 26 - Inception Radio Network - UFO Headline News   Roswell UFO Incident Reboot w  Jesse Marcel!_gDC43tDaKmo - transcript (automated).pdf","Transcript Link")</f>
        <v>Transcript Link</v>
      </c>
      <c r="M388" s="2" t="str">
        <f>HYPERLINK("https://files.afu.se/Downloads/Transcripts/Inception%20Radio%20(Mike%20Lucas)/2017 06 26 - Inception Radio Network - UFO Headline News   Roswell UFO Incident Reboot w  Jesse Marcel!_gDC43tDaKmo - transcript (automated).pdf","Transcript Link")</f>
        <v>Transcript Link</v>
      </c>
    </row>
    <row r="389" spans="1:13" ht="409.5">
      <c r="A389" s="1" t="s">
        <v>1701</v>
      </c>
      <c r="B389" s="1" t="s">
        <v>13</v>
      </c>
      <c r="C389" s="4" t="s">
        <v>1702</v>
      </c>
      <c r="D389" s="1" t="s">
        <v>1703</v>
      </c>
      <c r="E389" s="1" t="s">
        <v>1704</v>
      </c>
      <c r="F389" s="4" t="s">
        <v>16</v>
      </c>
      <c r="G389" s="1" t="s">
        <v>17</v>
      </c>
      <c r="H389" s="1" t="s">
        <v>18</v>
      </c>
      <c r="I389" s="1" t="s">
        <v>19</v>
      </c>
      <c r="J389" s="1" t="s">
        <v>1705</v>
      </c>
      <c r="K389" s="1" t="s">
        <v>21</v>
      </c>
      <c r="L389" s="1" t="str">
        <f>HYPERLINK("https://files.afu.se/Downloads/Transcripts/Inception%20Radio%20(Mike%20Lucas)/2017 06 25 - Inception Radio Network - Steve Alten   ETs &amp; UFOs  The Big Reveal_u0UHxJdDmmY - transcript (automated).pdf","Transcript Link")</f>
        <v>Transcript Link</v>
      </c>
      <c r="M389" s="2" t="str">
        <f>HYPERLINK("https://files.afu.se/Downloads/Transcripts/Inception%20Radio%20(Mike%20Lucas)/2017 06 25 - Inception Radio Network - Steve Alten   ETs &amp; UFOs  The Big Reveal_u0UHxJdDmmY - transcript (automated).pdf","Transcript Link")</f>
        <v>Transcript Link</v>
      </c>
    </row>
    <row r="390" spans="1:13" ht="409.5">
      <c r="A390" s="1" t="s">
        <v>1701</v>
      </c>
      <c r="B390" s="1" t="s">
        <v>13</v>
      </c>
      <c r="C390" s="4" t="s">
        <v>1706</v>
      </c>
      <c r="D390" s="1" t="s">
        <v>1707</v>
      </c>
      <c r="E390" s="1" t="s">
        <v>1708</v>
      </c>
      <c r="F390" s="4" t="s">
        <v>16</v>
      </c>
      <c r="G390" s="1" t="s">
        <v>17</v>
      </c>
      <c r="H390" s="1" t="s">
        <v>18</v>
      </c>
      <c r="I390" s="1" t="s">
        <v>19</v>
      </c>
      <c r="J390" s="1" t="s">
        <v>1709</v>
      </c>
      <c r="K390" s="1" t="s">
        <v>21</v>
      </c>
      <c r="L390" s="1" t="str">
        <f>HYPERLINK("https://files.afu.se/Downloads/Transcripts/Inception%20Radio%20(Mike%20Lucas)/2017 06 25 - Inception Radio Network - Galactic Pillow Fight_2KDs-YgCIRY - transcript (automated).pdf","Transcript Link")</f>
        <v>Transcript Link</v>
      </c>
      <c r="M390" s="2" t="str">
        <f>HYPERLINK("https://files.afu.se/Downloads/Transcripts/Inception%20Radio%20(Mike%20Lucas)/2017 06 25 - Inception Radio Network - Galactic Pillow Fight_2KDs-YgCIRY - transcript (automated).pdf","Transcript Link")</f>
        <v>Transcript Link</v>
      </c>
    </row>
    <row r="391" spans="1:13" ht="409.5">
      <c r="A391" s="1" t="s">
        <v>1710</v>
      </c>
      <c r="B391" s="1" t="s">
        <v>13</v>
      </c>
      <c r="C391" s="4" t="s">
        <v>1711</v>
      </c>
      <c r="D391" s="1" t="s">
        <v>1712</v>
      </c>
      <c r="E391" s="1" t="s">
        <v>1713</v>
      </c>
      <c r="F391" s="4" t="s">
        <v>16</v>
      </c>
      <c r="G391" s="1" t="s">
        <v>17</v>
      </c>
      <c r="H391" s="1" t="s">
        <v>18</v>
      </c>
      <c r="I391" s="1" t="s">
        <v>19</v>
      </c>
      <c r="J391" s="1" t="s">
        <v>1714</v>
      </c>
      <c r="K391" s="1" t="s">
        <v>21</v>
      </c>
      <c r="L391" s="1" t="str">
        <f>HYPERLINK("https://files.afu.se/Downloads/Transcripts/Inception%20Radio%20(Mike%20Lucas)/2017 06 24 - Inception Radio Network - UFO Headline News Thursday June 22nd, 2017_bONBp-r7gm0 - transcript (automated).pdf","Transcript Link")</f>
        <v>Transcript Link</v>
      </c>
      <c r="M391" s="2" t="str">
        <f>HYPERLINK("https://files.afu.se/Downloads/Transcripts/Inception%20Radio%20(Mike%20Lucas)/2017 06 24 - Inception Radio Network - UFO Headline News Thursday June 22nd, 2017_bONBp-r7gm0 - transcript (automated).pdf","Transcript Link")</f>
        <v>Transcript Link</v>
      </c>
    </row>
    <row r="392" spans="1:13" ht="409.5">
      <c r="A392" s="1" t="s">
        <v>1715</v>
      </c>
      <c r="B392" s="1" t="s">
        <v>13</v>
      </c>
      <c r="C392" s="4" t="s">
        <v>1716</v>
      </c>
      <c r="D392" s="1" t="s">
        <v>1717</v>
      </c>
      <c r="E392" s="1" t="s">
        <v>1718</v>
      </c>
      <c r="F392" s="4" t="s">
        <v>16</v>
      </c>
      <c r="G392" s="1" t="s">
        <v>17</v>
      </c>
      <c r="H392" s="1" t="s">
        <v>18</v>
      </c>
      <c r="I392" s="1" t="s">
        <v>19</v>
      </c>
      <c r="J392" s="1" t="s">
        <v>1719</v>
      </c>
      <c r="K392" s="1" t="s">
        <v>21</v>
      </c>
      <c r="L392" s="1" t="str">
        <f>HYPERLINK("https://files.afu.se/Downloads/Transcripts/Inception%20Radio%20(Mike%20Lucas)/2017 06 23 - Inception Radio Network - Trey Smith   The Truth about Aliens, UFOs &amp; Demons in a Nutshell_HX_3lHxzSQc - transcript (automated).pdf","Transcript Link")</f>
        <v>Transcript Link</v>
      </c>
      <c r="M392" s="2" t="str">
        <f>HYPERLINK("https://files.afu.se/Downloads/Transcripts/Inception%20Radio%20(Mike%20Lucas)/2017 06 23 - Inception Radio Network - Trey Smith   The Truth about Aliens, UFOs &amp; Demons in a Nutshell_HX_3lHxzSQc - transcript (automated).pdf","Transcript Link")</f>
        <v>Transcript Link</v>
      </c>
    </row>
    <row r="393" spans="1:13" ht="409.5">
      <c r="A393" s="1" t="s">
        <v>1720</v>
      </c>
      <c r="B393" s="1" t="s">
        <v>13</v>
      </c>
      <c r="C393" s="4" t="s">
        <v>1721</v>
      </c>
      <c r="D393" s="1" t="s">
        <v>1722</v>
      </c>
      <c r="E393" s="1" t="s">
        <v>1723</v>
      </c>
      <c r="F393" s="4" t="s">
        <v>16</v>
      </c>
      <c r="G393" s="1" t="s">
        <v>17</v>
      </c>
      <c r="H393" s="1" t="s">
        <v>18</v>
      </c>
      <c r="I393" s="1" t="s">
        <v>19</v>
      </c>
      <c r="J393" s="1" t="s">
        <v>1724</v>
      </c>
      <c r="K393" s="1" t="s">
        <v>21</v>
      </c>
      <c r="L393" s="1" t="str">
        <f>HYPERLINK("https://files.afu.se/Downloads/Transcripts/Inception%20Radio%20(Mike%20Lucas)/2017 06 21 - Inception Radio Network - UFO Headline News Tuesday June 20th, 2017_QwnEza_4hC4 - transcript (automated).pdf","Transcript Link")</f>
        <v>Transcript Link</v>
      </c>
      <c r="M393" s="2" t="str">
        <f>HYPERLINK("https://files.afu.se/Downloads/Transcripts/Inception%20Radio%20(Mike%20Lucas)/2017 06 21 - Inception Radio Network - UFO Headline News Tuesday June 20th, 2017_QwnEza_4hC4 - transcript (automated).pdf","Transcript Link")</f>
        <v>Transcript Link</v>
      </c>
    </row>
    <row r="394" spans="1:13" ht="409.5">
      <c r="A394" s="1" t="s">
        <v>1720</v>
      </c>
      <c r="B394" s="1" t="s">
        <v>13</v>
      </c>
      <c r="C394" s="4" t="s">
        <v>1725</v>
      </c>
      <c r="D394" s="1" t="s">
        <v>1726</v>
      </c>
      <c r="E394" s="1" t="s">
        <v>1727</v>
      </c>
      <c r="F394" s="4" t="s">
        <v>16</v>
      </c>
      <c r="G394" s="1" t="s">
        <v>17</v>
      </c>
      <c r="H394" s="1" t="s">
        <v>18</v>
      </c>
      <c r="I394" s="1" t="s">
        <v>19</v>
      </c>
      <c r="J394" s="1" t="s">
        <v>1728</v>
      </c>
      <c r="K394" s="1" t="s">
        <v>21</v>
      </c>
      <c r="L394" s="1" t="str">
        <f>HYPERLINK("https://files.afu.se/Downloads/Transcripts/Inception%20Radio%20(Mike%20Lucas)/2017 06 21 - Inception Radio Network - Anonymiss   Cyberactivist of Anonymous Group Reveals True Identity!_lwrVA2GvWaA - transcript (automated).pdf","Transcript Link")</f>
        <v>Transcript Link</v>
      </c>
      <c r="M394" s="2" t="str">
        <f>HYPERLINK("https://files.afu.se/Downloads/Transcripts/Inception%20Radio%20(Mike%20Lucas)/2017 06 21 - Inception Radio Network - Anonymiss   Cyberactivist of Anonymous Group Reveals True Identity!_lwrVA2GvWaA - transcript (automated).pdf","Transcript Link")</f>
        <v>Transcript Link</v>
      </c>
    </row>
    <row r="395" spans="1:13" ht="409.5">
      <c r="A395" s="1" t="s">
        <v>1720</v>
      </c>
      <c r="B395" s="1" t="s">
        <v>13</v>
      </c>
      <c r="C395" s="4" t="s">
        <v>1729</v>
      </c>
      <c r="D395" s="1" t="s">
        <v>1730</v>
      </c>
      <c r="E395" s="1" t="s">
        <v>1731</v>
      </c>
      <c r="F395" s="4" t="s">
        <v>16</v>
      </c>
      <c r="G395" s="1" t="s">
        <v>17</v>
      </c>
      <c r="H395" s="1" t="s">
        <v>18</v>
      </c>
      <c r="I395" s="1" t="s">
        <v>19</v>
      </c>
      <c r="J395" s="1" t="s">
        <v>1732</v>
      </c>
      <c r="K395" s="1" t="s">
        <v>21</v>
      </c>
      <c r="L395" s="1" t="str">
        <f>HYPERLINK("https://files.afu.se/Downloads/Transcripts/Inception%20Radio%20(Mike%20Lucas)/2017 06 21 - Inception Radio Network - John Ford (UFO Nightmare Episode 22)   What’s New with UFO Researcher John Ford’s Case _4AjMdSy4wY8 - transcript (automated).pdf","Transcript Link")</f>
        <v>Transcript Link</v>
      </c>
      <c r="M395" s="2" t="str">
        <f>HYPERLINK("https://files.afu.se/Downloads/Transcripts/Inception%20Radio%20(Mike%20Lucas)/2017 06 21 - Inception Radio Network - John Ford (UFO Nightmare Episode 22)   What’s New with UFO Researcher John Ford’s Case _4AjMdSy4wY8 - transcript (automated).pdf","Transcript Link")</f>
        <v>Transcript Link</v>
      </c>
    </row>
    <row r="396" spans="1:13" ht="409.5">
      <c r="A396" s="1" t="s">
        <v>1720</v>
      </c>
      <c r="B396" s="1" t="s">
        <v>13</v>
      </c>
      <c r="C396" s="4" t="s">
        <v>1733</v>
      </c>
      <c r="D396" s="1" t="s">
        <v>1734</v>
      </c>
      <c r="E396" s="1" t="s">
        <v>1735</v>
      </c>
      <c r="F396" s="4" t="s">
        <v>16</v>
      </c>
      <c r="G396" s="1" t="s">
        <v>17</v>
      </c>
      <c r="H396" s="1" t="s">
        <v>18</v>
      </c>
      <c r="I396" s="1" t="s">
        <v>19</v>
      </c>
      <c r="J396" s="1" t="s">
        <v>1736</v>
      </c>
      <c r="K396" s="1" t="s">
        <v>21</v>
      </c>
      <c r="L396" s="1" t="str">
        <f>HYPERLINK("https://files.afu.se/Downloads/Transcripts/Inception%20Radio%20(Mike%20Lucas)/2017 06 21 - Inception Radio Network - Joshua P. Warren   Have We Discovered a New Type of Organic UFO _ljFeWcGgwOw - transcript (automated).pdf","Transcript Link")</f>
        <v>Transcript Link</v>
      </c>
      <c r="M396" s="2" t="str">
        <f>HYPERLINK("https://files.afu.se/Downloads/Transcripts/Inception%20Radio%20(Mike%20Lucas)/2017 06 21 - Inception Radio Network - Joshua P. Warren   Have We Discovered a New Type of Organic UFO _ljFeWcGgwOw - transcript (automated).pdf","Transcript Link")</f>
        <v>Transcript Link</v>
      </c>
    </row>
    <row r="397" spans="1:13" ht="409.5">
      <c r="A397" s="1" t="s">
        <v>1720</v>
      </c>
      <c r="B397" s="1" t="s">
        <v>13</v>
      </c>
      <c r="C397" s="4" t="s">
        <v>1737</v>
      </c>
      <c r="D397" s="1" t="s">
        <v>1738</v>
      </c>
      <c r="E397" s="1" t="s">
        <v>1739</v>
      </c>
      <c r="F397" s="4" t="s">
        <v>16</v>
      </c>
      <c r="G397" s="1" t="s">
        <v>17</v>
      </c>
      <c r="H397" s="1" t="s">
        <v>18</v>
      </c>
      <c r="I397" s="1" t="s">
        <v>19</v>
      </c>
      <c r="J397" s="1" t="s">
        <v>1740</v>
      </c>
      <c r="K397" s="1" t="s">
        <v>21</v>
      </c>
      <c r="L397" s="1" t="str">
        <f>HYPERLINK("https://files.afu.se/Downloads/Transcripts/Inception%20Radio%20(Mike%20Lucas)/2017 06 21 - Inception Radio Network - Donald Young   Follow a Shaman’s Journey on the Trail of Sasquatch_aIZ_n2Ht678 - transcript (automated).pdf","Transcript Link")</f>
        <v>Transcript Link</v>
      </c>
      <c r="M397" s="2" t="str">
        <f>HYPERLINK("https://files.afu.se/Downloads/Transcripts/Inception%20Radio%20(Mike%20Lucas)/2017 06 21 - Inception Radio Network - Donald Young   Follow a Shaman’s Journey on the Trail of Sasquatch_aIZ_n2Ht678 - transcript (automated).pdf","Transcript Link")</f>
        <v>Transcript Link</v>
      </c>
    </row>
    <row r="398" spans="1:13" ht="409.5">
      <c r="A398" s="1" t="s">
        <v>1720</v>
      </c>
      <c r="B398" s="1" t="s">
        <v>13</v>
      </c>
      <c r="C398" s="4" t="s">
        <v>1741</v>
      </c>
      <c r="D398" s="1" t="s">
        <v>1742</v>
      </c>
      <c r="E398" s="1" t="s">
        <v>1743</v>
      </c>
      <c r="F398" s="4" t="s">
        <v>16</v>
      </c>
      <c r="G398" s="1" t="s">
        <v>17</v>
      </c>
      <c r="H398" s="1" t="s">
        <v>18</v>
      </c>
      <c r="I398" s="1" t="s">
        <v>19</v>
      </c>
      <c r="J398" s="1" t="s">
        <v>1744</v>
      </c>
      <c r="K398" s="1" t="s">
        <v>21</v>
      </c>
      <c r="L398" s="1" t="str">
        <f>HYPERLINK("https://files.afu.se/Downloads/Transcripts/Inception%20Radio%20(Mike%20Lucas)/2017 06 21 - Inception Radio Network - UFO Headline News Monday June 19th, 2017_LLZt8iaiTh0 - transcript (automated).pdf","Transcript Link")</f>
        <v>Transcript Link</v>
      </c>
      <c r="M398" s="2" t="str">
        <f>HYPERLINK("https://files.afu.se/Downloads/Transcripts/Inception%20Radio%20(Mike%20Lucas)/2017 06 21 - Inception Radio Network - UFO Headline News Monday June 19th, 2017_LLZt8iaiTh0 - transcript (automated).pdf","Transcript Link")</f>
        <v>Transcript Link</v>
      </c>
    </row>
    <row r="399" spans="1:13" ht="409.5">
      <c r="A399" s="1" t="s">
        <v>1745</v>
      </c>
      <c r="B399" s="1" t="s">
        <v>13</v>
      </c>
      <c r="C399" s="4" t="s">
        <v>1746</v>
      </c>
      <c r="D399" s="1" t="s">
        <v>1747</v>
      </c>
      <c r="E399" s="1" t="s">
        <v>1748</v>
      </c>
      <c r="F399" s="4" t="s">
        <v>16</v>
      </c>
      <c r="G399" s="1" t="s">
        <v>17</v>
      </c>
      <c r="H399" s="1" t="s">
        <v>18</v>
      </c>
      <c r="I399" s="1" t="s">
        <v>19</v>
      </c>
      <c r="J399" s="1" t="s">
        <v>1749</v>
      </c>
      <c r="K399" s="1" t="s">
        <v>21</v>
      </c>
      <c r="L399" s="1" t="str">
        <f>HYPERLINK("https://files.afu.se/Downloads/Transcripts/Inception%20Radio%20(Mike%20Lucas)/2017 06 20 - Inception Radio Network - Chris Hardy   Did the Annunaki Alien Race Use Nuclear Weapons Thousands of Years Ago _exLfGWHCfwg - transcript (automated).pdf","Transcript Link")</f>
        <v>Transcript Link</v>
      </c>
      <c r="M399" s="2" t="str">
        <f>HYPERLINK("https://files.afu.se/Downloads/Transcripts/Inception%20Radio%20(Mike%20Lucas)/2017 06 20 - Inception Radio Network - Chris Hardy   Did the Annunaki Alien Race Use Nuclear Weapons Thousands of Years Ago _exLfGWHCfwg - transcript (automated).pdf","Transcript Link")</f>
        <v>Transcript Link</v>
      </c>
    </row>
    <row r="400" spans="1:13" ht="409.5">
      <c r="A400" s="1" t="s">
        <v>1745</v>
      </c>
      <c r="B400" s="1" t="s">
        <v>13</v>
      </c>
      <c r="C400" s="4" t="s">
        <v>1750</v>
      </c>
      <c r="D400" s="1" t="s">
        <v>1751</v>
      </c>
      <c r="E400" s="1" t="s">
        <v>1752</v>
      </c>
      <c r="F400" s="4" t="s">
        <v>16</v>
      </c>
      <c r="G400" s="1" t="s">
        <v>17</v>
      </c>
      <c r="H400" s="1" t="s">
        <v>18</v>
      </c>
      <c r="I400" s="1" t="s">
        <v>19</v>
      </c>
      <c r="J400" s="1" t="s">
        <v>1753</v>
      </c>
      <c r="K400" s="1" t="s">
        <v>21</v>
      </c>
      <c r="L400" s="1" t="str">
        <f>HYPERLINK("https://files.afu.se/Downloads/Transcripts/Inception%20Radio%20(Mike%20Lucas)/2017 06 20 - Inception Radio Network - UFO Headline News Weekend of Saturday June 17th Sunday June 18th, 2017_PJvBL0AblSw - transcript (automated).pdf","Transcript Link")</f>
        <v>Transcript Link</v>
      </c>
      <c r="M400" s="2" t="str">
        <f>HYPERLINK("https://files.afu.se/Downloads/Transcripts/Inception%20Radio%20(Mike%20Lucas)/2017 06 20 - Inception Radio Network - UFO Headline News Weekend of Saturday June 17th Sunday June 18th, 2017_PJvBL0AblSw - transcript (automated).pdf","Transcript Link")</f>
        <v>Transcript Link</v>
      </c>
    </row>
    <row r="401" spans="1:13" ht="409.5">
      <c r="A401" s="1" t="s">
        <v>1754</v>
      </c>
      <c r="B401" s="1" t="s">
        <v>13</v>
      </c>
      <c r="C401" s="4" t="s">
        <v>1755</v>
      </c>
      <c r="D401" s="1" t="s">
        <v>1756</v>
      </c>
      <c r="E401" s="1" t="s">
        <v>1757</v>
      </c>
      <c r="F401" s="4" t="s">
        <v>16</v>
      </c>
      <c r="G401" s="1" t="s">
        <v>17</v>
      </c>
      <c r="H401" s="1" t="s">
        <v>18</v>
      </c>
      <c r="I401" s="1" t="s">
        <v>19</v>
      </c>
      <c r="J401" s="1" t="s">
        <v>1758</v>
      </c>
      <c r="K401" s="1" t="s">
        <v>21</v>
      </c>
      <c r="L401" s="1" t="str">
        <f>HYPERLINK("https://files.afu.se/Downloads/Transcripts/Inception%20Radio%20(Mike%20Lucas)/2017 06 17 - Inception Radio Network - UFO Headline News Thursday June 15th, 2017_phXpdxogLw8 - transcript (automated).pdf","Transcript Link")</f>
        <v>Transcript Link</v>
      </c>
      <c r="M401" s="2" t="str">
        <f>HYPERLINK("https://files.afu.se/Downloads/Transcripts/Inception%20Radio%20(Mike%20Lucas)/2017 06 17 - Inception Radio Network - UFO Headline News Thursday June 15th, 2017_phXpdxogLw8 - transcript (automated).pdf","Transcript Link")</f>
        <v>Transcript Link</v>
      </c>
    </row>
    <row r="402" spans="1:13" ht="409.5">
      <c r="A402" s="1" t="s">
        <v>1754</v>
      </c>
      <c r="B402" s="1" t="s">
        <v>13</v>
      </c>
      <c r="C402" s="4" t="s">
        <v>1759</v>
      </c>
      <c r="D402" s="1" t="s">
        <v>1760</v>
      </c>
      <c r="E402" s="1" t="s">
        <v>1761</v>
      </c>
      <c r="F402" s="4" t="s">
        <v>16</v>
      </c>
      <c r="G402" s="1" t="s">
        <v>17</v>
      </c>
      <c r="H402" s="1" t="s">
        <v>18</v>
      </c>
      <c r="I402" s="1" t="s">
        <v>19</v>
      </c>
      <c r="J402" s="1" t="s">
        <v>1762</v>
      </c>
      <c r="K402" s="1" t="s">
        <v>21</v>
      </c>
      <c r="L402" s="1" t="str">
        <f>HYPERLINK("https://files.afu.se/Downloads/Transcripts/Inception%20Radio%20(Mike%20Lucas)/2017 06 17 - Inception Radio Network - UFO Headline News Friday June 16th, 2017_CJ4E4wTYpfA - transcript (automated).pdf","Transcript Link")</f>
        <v>Transcript Link</v>
      </c>
      <c r="M402" s="2" t="str">
        <f>HYPERLINK("https://files.afu.se/Downloads/Transcripts/Inception%20Radio%20(Mike%20Lucas)/2017 06 17 - Inception Radio Network - UFO Headline News Friday June 16th, 2017_CJ4E4wTYpfA - transcript (automated).pdf","Transcript Link")</f>
        <v>Transcript Link</v>
      </c>
    </row>
    <row r="403" spans="1:13" ht="409.5">
      <c r="A403" s="1" t="s">
        <v>1763</v>
      </c>
      <c r="B403" s="1" t="s">
        <v>13</v>
      </c>
      <c r="C403" s="4" t="s">
        <v>1764</v>
      </c>
      <c r="D403" s="1" t="s">
        <v>1765</v>
      </c>
      <c r="E403" s="1" t="s">
        <v>1766</v>
      </c>
      <c r="F403" s="4" t="s">
        <v>16</v>
      </c>
      <c r="G403" s="1" t="s">
        <v>17</v>
      </c>
      <c r="H403" s="1" t="s">
        <v>18</v>
      </c>
      <c r="I403" s="1" t="s">
        <v>19</v>
      </c>
      <c r="J403" s="1" t="s">
        <v>1767</v>
      </c>
      <c r="K403" s="1" t="s">
        <v>21</v>
      </c>
      <c r="L403" s="1" t="str">
        <f>HYPERLINK("https://files.afu.se/Downloads/Transcripts/Inception%20Radio%20(Mike%20Lucas)/2017 06 15 - Inception Radio Network - UFO Headline News Monday June 12th, 2017_kqSjwvYoRpY - transcript (automated).pdf","Transcript Link")</f>
        <v>Transcript Link</v>
      </c>
      <c r="M403" s="2" t="str">
        <f>HYPERLINK("https://files.afu.se/Downloads/Transcripts/Inception%20Radio%20(Mike%20Lucas)/2017 06 15 - Inception Radio Network - UFO Headline News Monday June 12th, 2017_kqSjwvYoRpY - transcript (automated).pdf","Transcript Link")</f>
        <v>Transcript Link</v>
      </c>
    </row>
    <row r="404" spans="1:13" ht="409.5">
      <c r="A404" s="1" t="s">
        <v>1768</v>
      </c>
      <c r="B404" s="1" t="s">
        <v>13</v>
      </c>
      <c r="C404" s="4" t="s">
        <v>1769</v>
      </c>
      <c r="D404" s="1" t="s">
        <v>1770</v>
      </c>
      <c r="E404" s="1" t="s">
        <v>1771</v>
      </c>
      <c r="F404" s="4" t="s">
        <v>16</v>
      </c>
      <c r="G404" s="1" t="s">
        <v>17</v>
      </c>
      <c r="H404" s="1" t="s">
        <v>18</v>
      </c>
      <c r="I404" s="1" t="s">
        <v>19</v>
      </c>
      <c r="J404" s="1" t="s">
        <v>1772</v>
      </c>
      <c r="K404" s="1" t="s">
        <v>21</v>
      </c>
      <c r="L404" s="1" t="str">
        <f>HYPERLINK("https://files.afu.se/Downloads/Transcripts/Inception%20Radio%20(Mike%20Lucas)/2017 06 12 - Inception Radio Network - UFO Headline News Weekend of Saturday June 10th Sunday June 11th, 2017_Xwk96PJpGB0 - transcript (automated).pdf","Transcript Link")</f>
        <v>Transcript Link</v>
      </c>
      <c r="M404" s="2" t="str">
        <f>HYPERLINK("https://files.afu.se/Downloads/Transcripts/Inception%20Radio%20(Mike%20Lucas)/2017 06 12 - Inception Radio Network - UFO Headline News Weekend of Saturday June 10th Sunday June 11th, 2017_Xwk96PJpGB0 - transcript (automated).pdf","Transcript Link")</f>
        <v>Transcript Link</v>
      </c>
    </row>
    <row r="405" spans="1:13" ht="409.5">
      <c r="A405" s="1" t="s">
        <v>1773</v>
      </c>
      <c r="B405" s="1" t="s">
        <v>13</v>
      </c>
      <c r="C405" s="4" t="s">
        <v>1774</v>
      </c>
      <c r="D405" s="1" t="s">
        <v>1775</v>
      </c>
      <c r="E405" s="1" t="s">
        <v>1776</v>
      </c>
      <c r="F405" s="4" t="s">
        <v>16</v>
      </c>
      <c r="G405" s="1" t="s">
        <v>17</v>
      </c>
      <c r="H405" s="1" t="s">
        <v>18</v>
      </c>
      <c r="I405" s="1" t="s">
        <v>19</v>
      </c>
      <c r="J405" s="1" t="s">
        <v>1777</v>
      </c>
      <c r="K405" s="1" t="s">
        <v>21</v>
      </c>
      <c r="L405" s="1" t="str">
        <f>HYPERLINK("https://files.afu.se/Downloads/Transcripts/Inception%20Radio%20(Mike%20Lucas)/2017 06 11 - Inception Radio Network - UFO Headline News Friday June 9th, 2017_buzS41xBoe0 - transcript (automated).pdf","Transcript Link")</f>
        <v>Transcript Link</v>
      </c>
      <c r="M405" s="2" t="str">
        <f>HYPERLINK("https://files.afu.se/Downloads/Transcripts/Inception%20Radio%20(Mike%20Lucas)/2017 06 11 - Inception Radio Network - UFO Headline News Friday June 9th, 2017_buzS41xBoe0 - transcript (automated).pdf","Transcript Link")</f>
        <v>Transcript Link</v>
      </c>
    </row>
    <row r="406" spans="1:13" ht="409.5">
      <c r="A406" s="1" t="s">
        <v>1778</v>
      </c>
      <c r="B406" s="1" t="s">
        <v>13</v>
      </c>
      <c r="C406" s="4" t="s">
        <v>1779</v>
      </c>
      <c r="D406" s="1" t="s">
        <v>1780</v>
      </c>
      <c r="E406" s="1" t="s">
        <v>1781</v>
      </c>
      <c r="F406" s="4" t="s">
        <v>16</v>
      </c>
      <c r="G406" s="1" t="s">
        <v>17</v>
      </c>
      <c r="H406" s="1" t="s">
        <v>18</v>
      </c>
      <c r="I406" s="1" t="s">
        <v>19</v>
      </c>
      <c r="J406" s="1" t="s">
        <v>1782</v>
      </c>
      <c r="K406" s="1" t="s">
        <v>21</v>
      </c>
      <c r="L406" s="1" t="str">
        <f>HYPERLINK("https://files.afu.se/Downloads/Transcripts/Inception%20Radio%20(Mike%20Lucas)/2017 06 09 - Inception Radio Network - UFO Headline News Thursday June 8th, 2017_BLe6_O1E_8Y - transcript (automated).pdf","Transcript Link")</f>
        <v>Transcript Link</v>
      </c>
      <c r="M406" s="2" t="str">
        <f>HYPERLINK("https://files.afu.se/Downloads/Transcripts/Inception%20Radio%20(Mike%20Lucas)/2017 06 09 - Inception Radio Network - UFO Headline News Thursday June 8th, 2017_BLe6_O1E_8Y - transcript (automated).pdf","Transcript Link")</f>
        <v>Transcript Link</v>
      </c>
    </row>
    <row r="407" spans="1:13" ht="409.5">
      <c r="A407" s="1" t="s">
        <v>1778</v>
      </c>
      <c r="B407" s="1" t="s">
        <v>13</v>
      </c>
      <c r="C407" s="4" t="s">
        <v>1783</v>
      </c>
      <c r="D407" s="1" t="s">
        <v>1784</v>
      </c>
      <c r="E407" s="1" t="s">
        <v>1785</v>
      </c>
      <c r="F407" s="4" t="s">
        <v>16</v>
      </c>
      <c r="G407" s="1" t="s">
        <v>17</v>
      </c>
      <c r="H407" s="1" t="s">
        <v>18</v>
      </c>
      <c r="I407" s="1" t="s">
        <v>19</v>
      </c>
      <c r="J407" s="1" t="s">
        <v>1786</v>
      </c>
      <c r="K407" s="1" t="s">
        <v>21</v>
      </c>
      <c r="L407" s="1" t="str">
        <f>HYPERLINK("https://files.afu.se/Downloads/Transcripts/Inception%20Radio%20(Mike%20Lucas)/2017 06 09 - Inception Radio Network - UFO Headline News Wednesday June 7th, 2017_gOqz13QNusM - transcript (automated).pdf","Transcript Link")</f>
        <v>Transcript Link</v>
      </c>
      <c r="M407" s="2" t="str">
        <f>HYPERLINK("https://files.afu.se/Downloads/Transcripts/Inception%20Radio%20(Mike%20Lucas)/2017 06 09 - Inception Radio Network - UFO Headline News Wednesday June 7th, 2017_gOqz13QNusM - transcript (automated).pdf","Transcript Link")</f>
        <v>Transcript Link</v>
      </c>
    </row>
    <row r="408" spans="1:13" ht="409.5">
      <c r="A408" s="1" t="s">
        <v>1787</v>
      </c>
      <c r="B408" s="1" t="s">
        <v>13</v>
      </c>
      <c r="C408" s="4" t="s">
        <v>1788</v>
      </c>
      <c r="D408" s="1" t="s">
        <v>1789</v>
      </c>
      <c r="E408" s="1" t="s">
        <v>1790</v>
      </c>
      <c r="F408" s="4" t="s">
        <v>16</v>
      </c>
      <c r="G408" s="1" t="s">
        <v>17</v>
      </c>
      <c r="H408" s="1" t="s">
        <v>18</v>
      </c>
      <c r="I408" s="1" t="s">
        <v>19</v>
      </c>
      <c r="J408" s="1" t="s">
        <v>1791</v>
      </c>
      <c r="K408" s="1" t="s">
        <v>21</v>
      </c>
      <c r="L408" s="1" t="str">
        <f>HYPERLINK("https://files.afu.se/Downloads/Transcripts/Inception%20Radio%20(Mike%20Lucas)/2017 06 07 - Inception Radio Network - UFO Headline News Tuesday June 6th, 2017_hC8067Gc3uk - transcript (automated).pdf","Transcript Link")</f>
        <v>Transcript Link</v>
      </c>
      <c r="M408" s="2" t="str">
        <f>HYPERLINK("https://files.afu.se/Downloads/Transcripts/Inception%20Radio%20(Mike%20Lucas)/2017 06 07 - Inception Radio Network - UFO Headline News Tuesday June 6th, 2017_hC8067Gc3uk - transcript (automated).pdf","Transcript Link")</f>
        <v>Transcript Link</v>
      </c>
    </row>
    <row r="409" spans="1:13" ht="409.5">
      <c r="A409" s="1" t="s">
        <v>1792</v>
      </c>
      <c r="B409" s="1" t="s">
        <v>13</v>
      </c>
      <c r="C409" s="4" t="s">
        <v>1793</v>
      </c>
      <c r="D409" s="1" t="s">
        <v>1794</v>
      </c>
      <c r="E409" s="1" t="s">
        <v>1795</v>
      </c>
      <c r="F409" s="4" t="s">
        <v>16</v>
      </c>
      <c r="G409" s="1" t="s">
        <v>17</v>
      </c>
      <c r="H409" s="1" t="s">
        <v>18</v>
      </c>
      <c r="I409" s="1" t="s">
        <v>19</v>
      </c>
      <c r="J409" s="1" t="s">
        <v>1796</v>
      </c>
      <c r="K409" s="1" t="s">
        <v>21</v>
      </c>
      <c r="L409" s="1" t="str">
        <f>HYPERLINK("https://files.afu.se/Downloads/Transcripts/Inception%20Radio%20(Mike%20Lucas)/2017 06 06 - Inception Radio Network - UFO Headline News Monday June 5th, 2017_j0T3QvcH3Ac - transcript (automated).pdf","Transcript Link")</f>
        <v>Transcript Link</v>
      </c>
      <c r="M409" s="2" t="str">
        <f>HYPERLINK("https://files.afu.se/Downloads/Transcripts/Inception%20Radio%20(Mike%20Lucas)/2017 06 06 - Inception Radio Network - UFO Headline News Monday June 5th, 2017_j0T3QvcH3Ac - transcript (automated).pdf","Transcript Link")</f>
        <v>Transcript Link</v>
      </c>
    </row>
    <row r="410" spans="1:13" ht="409.5">
      <c r="A410" s="1" t="s">
        <v>1797</v>
      </c>
      <c r="B410" s="1" t="s">
        <v>13</v>
      </c>
      <c r="C410" s="4" t="s">
        <v>1798</v>
      </c>
      <c r="D410" s="1" t="s">
        <v>1799</v>
      </c>
      <c r="E410" s="1" t="s">
        <v>1800</v>
      </c>
      <c r="F410" s="4" t="s">
        <v>16</v>
      </c>
      <c r="G410" s="1" t="s">
        <v>17</v>
      </c>
      <c r="H410" s="1" t="s">
        <v>18</v>
      </c>
      <c r="I410" s="1" t="s">
        <v>19</v>
      </c>
      <c r="J410" s="1" t="s">
        <v>1801</v>
      </c>
      <c r="K410" s="1" t="s">
        <v>21</v>
      </c>
      <c r="L410" s="1" t="str">
        <f>HYPERLINK("https://files.afu.se/Downloads/Transcripts/Inception%20Radio%20(Mike%20Lucas)/2017 06 04 - Inception Radio Network - Scalar Energy  Healing, Prosperity &amp; Spiritual Strength - Tom Paladino Interview_opmLS_Qml84 - transcript (automated).pdf","Transcript Link")</f>
        <v>Transcript Link</v>
      </c>
      <c r="M410" s="2" t="str">
        <f>HYPERLINK("https://files.afu.se/Downloads/Transcripts/Inception%20Radio%20(Mike%20Lucas)/2017 06 04 - Inception Radio Network - Scalar Energy  Healing, Prosperity &amp; Spiritual Strength - Tom Paladino Interview_opmLS_Qml84 - transcript (automated).pdf","Transcript Link")</f>
        <v>Transcript Link</v>
      </c>
    </row>
    <row r="411" spans="1:13" ht="409.5">
      <c r="A411" s="1" t="s">
        <v>1797</v>
      </c>
      <c r="B411" s="1" t="s">
        <v>13</v>
      </c>
      <c r="C411" s="4" t="s">
        <v>1802</v>
      </c>
      <c r="D411" s="1" t="s">
        <v>1803</v>
      </c>
      <c r="E411" s="1" t="s">
        <v>1804</v>
      </c>
      <c r="F411" s="4" t="s">
        <v>16</v>
      </c>
      <c r="G411" s="1" t="s">
        <v>17</v>
      </c>
      <c r="H411" s="1" t="s">
        <v>18</v>
      </c>
      <c r="I411" s="1" t="s">
        <v>19</v>
      </c>
      <c r="J411" s="1" t="s">
        <v>1805</v>
      </c>
      <c r="K411" s="1" t="s">
        <v>21</v>
      </c>
      <c r="L411" s="1" t="str">
        <f>HYPERLINK("https://files.afu.se/Downloads/Transcripts/Inception%20Radio%20(Mike%20Lucas)/2017 06 04 - Inception Radio Network - UFO Headline News Weekend of Saturday June 3rd Sunday June 4th, 2017_M6eUO3zuzt8 - transcript (automated).pdf","Transcript Link")</f>
        <v>Transcript Link</v>
      </c>
      <c r="M411" s="2" t="str">
        <f>HYPERLINK("https://files.afu.se/Downloads/Transcripts/Inception%20Radio%20(Mike%20Lucas)/2017 06 04 - Inception Radio Network - UFO Headline News Weekend of Saturday June 3rd Sunday June 4th, 2017_M6eUO3zuzt8 - transcript (automated).pdf","Transcript Link")</f>
        <v>Transcript Link</v>
      </c>
    </row>
    <row r="412" spans="1:13" ht="409.5">
      <c r="A412" s="1" t="s">
        <v>1797</v>
      </c>
      <c r="B412" s="1" t="s">
        <v>13</v>
      </c>
      <c r="C412" s="4" t="s">
        <v>1806</v>
      </c>
      <c r="D412" s="1" t="s">
        <v>1807</v>
      </c>
      <c r="E412" s="1" t="s">
        <v>1808</v>
      </c>
      <c r="F412" s="4" t="s">
        <v>16</v>
      </c>
      <c r="G412" s="1" t="s">
        <v>17</v>
      </c>
      <c r="H412" s="1" t="s">
        <v>18</v>
      </c>
      <c r="I412" s="1" t="s">
        <v>19</v>
      </c>
      <c r="J412" s="1" t="s">
        <v>1809</v>
      </c>
      <c r="K412" s="1" t="s">
        <v>21</v>
      </c>
      <c r="L412" s="1" t="str">
        <f>HYPERLINK("https://files.afu.se/Downloads/Transcripts/Inception%20Radio%20(Mike%20Lucas)/2017 06 04 - Inception Radio Network - UFO Headline News Friday June 2nd, 2017_bFn62v053SE - transcript (automated).pdf","Transcript Link")</f>
        <v>Transcript Link</v>
      </c>
      <c r="M412" s="2" t="str">
        <f>HYPERLINK("https://files.afu.se/Downloads/Transcripts/Inception%20Radio%20(Mike%20Lucas)/2017 06 04 - Inception Radio Network - UFO Headline News Friday June 2nd, 2017_bFn62v053SE - transcript (automated).pdf","Transcript Link")</f>
        <v>Transcript Link</v>
      </c>
    </row>
    <row r="413" spans="1:13" ht="409.5">
      <c r="A413" s="1" t="s">
        <v>1810</v>
      </c>
      <c r="B413" s="1" t="s">
        <v>13</v>
      </c>
      <c r="C413" s="4" t="s">
        <v>1811</v>
      </c>
      <c r="D413" s="1" t="s">
        <v>1812</v>
      </c>
      <c r="E413" s="1" t="s">
        <v>1813</v>
      </c>
      <c r="F413" s="4" t="s">
        <v>16</v>
      </c>
      <c r="G413" s="1" t="s">
        <v>17</v>
      </c>
      <c r="H413" s="1" t="s">
        <v>18</v>
      </c>
      <c r="I413" s="1" t="s">
        <v>19</v>
      </c>
      <c r="J413" s="1" t="s">
        <v>1814</v>
      </c>
      <c r="K413" s="1" t="s">
        <v>21</v>
      </c>
      <c r="L413" s="1" t="str">
        <f>HYPERLINK("https://files.afu.se/Downloads/Transcripts/Inception%20Radio%20(Mike%20Lucas)/2017 06 02 - Inception Radio Network - UFO Headline News Thursday June 1st, 2017_vSEv3a5ltH0 - transcript (automated).pdf","Transcript Link")</f>
        <v>Transcript Link</v>
      </c>
      <c r="M413" s="2" t="str">
        <f>HYPERLINK("https://files.afu.se/Downloads/Transcripts/Inception%20Radio%20(Mike%20Lucas)/2017 06 02 - Inception Radio Network - UFO Headline News Thursday June 1st, 2017_vSEv3a5ltH0 - transcript (automated).pdf","Transcript Link")</f>
        <v>Transcript Link</v>
      </c>
    </row>
    <row r="414" spans="1:13" ht="409.5">
      <c r="A414" s="1" t="s">
        <v>1815</v>
      </c>
      <c r="B414" s="1" t="s">
        <v>13</v>
      </c>
      <c r="C414" s="4" t="s">
        <v>1816</v>
      </c>
      <c r="D414" s="1" t="s">
        <v>1817</v>
      </c>
      <c r="E414" s="1" t="s">
        <v>1818</v>
      </c>
      <c r="F414" s="4" t="s">
        <v>16</v>
      </c>
      <c r="G414" s="1" t="s">
        <v>17</v>
      </c>
      <c r="H414" s="1" t="s">
        <v>18</v>
      </c>
      <c r="I414" s="1" t="s">
        <v>19</v>
      </c>
      <c r="J414" s="1" t="s">
        <v>1819</v>
      </c>
      <c r="K414" s="1" t="s">
        <v>21</v>
      </c>
      <c r="L414" s="1" t="str">
        <f>HYPERLINK("https://files.afu.se/Downloads/Transcripts/Inception%20Radio%20(Mike%20Lucas)/2017 06 01 - Inception Radio Network - UFO Headline News Wednesday May 31st, 2017_7FYWplEAn6o - transcript (automated).pdf","Transcript Link")</f>
        <v>Transcript Link</v>
      </c>
      <c r="M414" s="2" t="str">
        <f>HYPERLINK("https://files.afu.se/Downloads/Transcripts/Inception%20Radio%20(Mike%20Lucas)/2017 06 01 - Inception Radio Network - UFO Headline News Wednesday May 31st, 2017_7FYWplEAn6o - transcript (automated).pdf","Transcript Link")</f>
        <v>Transcript Link</v>
      </c>
    </row>
    <row r="415" spans="1:13" ht="409.5">
      <c r="A415" s="1" t="s">
        <v>1815</v>
      </c>
      <c r="B415" s="1" t="s">
        <v>13</v>
      </c>
      <c r="C415" s="4" t="s">
        <v>1820</v>
      </c>
      <c r="D415" s="1" t="s">
        <v>1821</v>
      </c>
      <c r="E415" s="1" t="s">
        <v>1822</v>
      </c>
      <c r="F415" s="4" t="s">
        <v>16</v>
      </c>
      <c r="G415" s="1" t="s">
        <v>17</v>
      </c>
      <c r="H415" s="1" t="s">
        <v>18</v>
      </c>
      <c r="I415" s="1" t="s">
        <v>19</v>
      </c>
      <c r="J415" s="1" t="s">
        <v>1823</v>
      </c>
      <c r="K415" s="1" t="s">
        <v>21</v>
      </c>
      <c r="L415" s="1" t="str">
        <f>HYPERLINK("https://files.afu.se/Downloads/Transcripts/Inception%20Radio%20(Mike%20Lucas)/2017 06 01 - Inception Radio Network - UFO Headline News Tuesday May 30th, 2017_zLg4Br7j36Q - transcript (automated).pdf","Transcript Link")</f>
        <v>Transcript Link</v>
      </c>
      <c r="M415" s="2" t="str">
        <f>HYPERLINK("https://files.afu.se/Downloads/Transcripts/Inception%20Radio%20(Mike%20Lucas)/2017 06 01 - Inception Radio Network - UFO Headline News Tuesday May 30th, 2017_zLg4Br7j36Q - transcript (automated).pdf","Transcript Link")</f>
        <v>Transcript Link</v>
      </c>
    </row>
    <row r="416" spans="1:13" ht="409.5">
      <c r="A416" s="1" t="s">
        <v>1824</v>
      </c>
      <c r="B416" s="1" t="s">
        <v>13</v>
      </c>
      <c r="C416" s="4" t="s">
        <v>1825</v>
      </c>
      <c r="D416" s="1" t="s">
        <v>1826</v>
      </c>
      <c r="E416" s="1" t="s">
        <v>1827</v>
      </c>
      <c r="F416" s="4" t="s">
        <v>16</v>
      </c>
      <c r="G416" s="1" t="s">
        <v>17</v>
      </c>
      <c r="H416" s="1" t="s">
        <v>18</v>
      </c>
      <c r="I416" s="1" t="s">
        <v>19</v>
      </c>
      <c r="J416" s="1" t="s">
        <v>1828</v>
      </c>
      <c r="K416" s="1" t="s">
        <v>21</v>
      </c>
      <c r="L416" s="1" t="str">
        <f>HYPERLINK("https://files.afu.se/Downloads/Transcripts/Inception%20Radio%20(Mike%20Lucas)/2017 05 30 - Inception Radio Network - UFO Headline News Monday May 29th, 2017_TevJfBqYdCE - transcript (automated).pdf","Transcript Link")</f>
        <v>Transcript Link</v>
      </c>
      <c r="M416" s="2" t="str">
        <f>HYPERLINK("https://files.afu.se/Downloads/Transcripts/Inception%20Radio%20(Mike%20Lucas)/2017 05 30 - Inception Radio Network - UFO Headline News Monday May 29th, 2017_TevJfBqYdCE - transcript (automated).pdf","Transcript Link")</f>
        <v>Transcript Link</v>
      </c>
    </row>
    <row r="417" spans="1:13" ht="409.5">
      <c r="A417" s="1" t="s">
        <v>1829</v>
      </c>
      <c r="B417" s="1" t="s">
        <v>13</v>
      </c>
      <c r="C417" s="4" t="s">
        <v>1830</v>
      </c>
      <c r="D417" s="1" t="s">
        <v>1831</v>
      </c>
      <c r="E417" s="1" t="s">
        <v>1832</v>
      </c>
      <c r="F417" s="4" t="s">
        <v>16</v>
      </c>
      <c r="G417" s="1" t="s">
        <v>17</v>
      </c>
      <c r="H417" s="1" t="s">
        <v>18</v>
      </c>
      <c r="I417" s="1" t="s">
        <v>19</v>
      </c>
      <c r="J417" s="1" t="s">
        <v>1833</v>
      </c>
      <c r="K417" s="1" t="s">
        <v>21</v>
      </c>
      <c r="L417" s="1" t="str">
        <f>HYPERLINK("https://files.afu.se/Downloads/Transcripts/Inception%20Radio%20(Mike%20Lucas)/2017 05 28 - Inception Radio Network - UFO Headline News Weekend Edition for May 27th &amp; 28th 2017_bv8_akUzP4Q - transcript (automated).pdf","Transcript Link")</f>
        <v>Transcript Link</v>
      </c>
      <c r="M417" s="2" t="str">
        <f>HYPERLINK("https://files.afu.se/Downloads/Transcripts/Inception%20Radio%20(Mike%20Lucas)/2017 05 28 - Inception Radio Network - UFO Headline News Weekend Edition for May 27th &amp; 28th 2017_bv8_akUzP4Q - transcript (automated).pdf","Transcript Link")</f>
        <v>Transcript Link</v>
      </c>
    </row>
    <row r="418" spans="1:13" ht="409.5">
      <c r="A418" s="1" t="s">
        <v>1834</v>
      </c>
      <c r="B418" s="1" t="s">
        <v>13</v>
      </c>
      <c r="C418" s="4" t="s">
        <v>1835</v>
      </c>
      <c r="D418" s="1" t="s">
        <v>1836</v>
      </c>
      <c r="E418" s="1" t="s">
        <v>1837</v>
      </c>
      <c r="F418" s="4" t="s">
        <v>16</v>
      </c>
      <c r="G418" s="1" t="s">
        <v>17</v>
      </c>
      <c r="H418" s="1" t="s">
        <v>18</v>
      </c>
      <c r="I418" s="1" t="s">
        <v>19</v>
      </c>
      <c r="J418" s="1" t="s">
        <v>1838</v>
      </c>
      <c r="K418" s="1" t="s">
        <v>21</v>
      </c>
      <c r="L418" s="1" t="str">
        <f>HYPERLINK("https://files.afu.se/Downloads/Transcripts/Inception%20Radio%20(Mike%20Lucas)/2017 05 27 - Inception Radio Network - UFO Headline News Friday May 26th, 2017_csmDaButvpU - transcript (automated).pdf","Transcript Link")</f>
        <v>Transcript Link</v>
      </c>
      <c r="M418" s="2" t="str">
        <f>HYPERLINK("https://files.afu.se/Downloads/Transcripts/Inception%20Radio%20(Mike%20Lucas)/2017 05 27 - Inception Radio Network - UFO Headline News Friday May 26th, 2017_csmDaButvpU - transcript (automated).pdf","Transcript Link")</f>
        <v>Transcript Link</v>
      </c>
    </row>
    <row r="419" spans="1:13" ht="409.5">
      <c r="A419" s="1" t="s">
        <v>1839</v>
      </c>
      <c r="B419" s="1" t="s">
        <v>13</v>
      </c>
      <c r="C419" s="4" t="s">
        <v>1840</v>
      </c>
      <c r="D419" s="1" t="s">
        <v>1841</v>
      </c>
      <c r="E419" s="1" t="s">
        <v>1842</v>
      </c>
      <c r="F419" s="4" t="s">
        <v>16</v>
      </c>
      <c r="G419" s="1" t="s">
        <v>17</v>
      </c>
      <c r="H419" s="1" t="s">
        <v>18</v>
      </c>
      <c r="I419" s="1" t="s">
        <v>19</v>
      </c>
      <c r="J419" s="1" t="s">
        <v>1843</v>
      </c>
      <c r="K419" s="1" t="s">
        <v>21</v>
      </c>
      <c r="L419" s="1" t="str">
        <f>HYPERLINK("https://files.afu.se/Downloads/Transcripts/Inception%20Radio%20(Mike%20Lucas)/2017 05 26 - Inception Radio Network - Micheal Cremo  Forbidden Archeology &amp; Human Devolution_Qszg1wjtRZg - transcript (automated).pdf","Transcript Link")</f>
        <v>Transcript Link</v>
      </c>
      <c r="M419" s="2" t="str">
        <f>HYPERLINK("https://files.afu.se/Downloads/Transcripts/Inception%20Radio%20(Mike%20Lucas)/2017 05 26 - Inception Radio Network - Micheal Cremo  Forbidden Archeology &amp; Human Devolution_Qszg1wjtRZg - transcript (automated).pdf","Transcript Link")</f>
        <v>Transcript Link</v>
      </c>
    </row>
    <row r="420" spans="1:13" ht="409.5">
      <c r="A420" s="1" t="s">
        <v>1839</v>
      </c>
      <c r="B420" s="1" t="s">
        <v>13</v>
      </c>
      <c r="C420" s="4" t="s">
        <v>1844</v>
      </c>
      <c r="D420" s="1" t="s">
        <v>1845</v>
      </c>
      <c r="E420" s="1" t="s">
        <v>1846</v>
      </c>
      <c r="F420" s="4" t="s">
        <v>16</v>
      </c>
      <c r="G420" s="1" t="s">
        <v>17</v>
      </c>
      <c r="H420" s="1" t="s">
        <v>18</v>
      </c>
      <c r="I420" s="1" t="s">
        <v>19</v>
      </c>
      <c r="J420" s="1" t="s">
        <v>1847</v>
      </c>
      <c r="K420" s="1" t="s">
        <v>21</v>
      </c>
      <c r="L420" s="1" t="str">
        <f>HYPERLINK("https://files.afu.se/Downloads/Transcripts/Inception%20Radio%20(Mike%20Lucas)/2017 05 26 - Inception Radio Network - UFO Headline News Thursday May 25th, 2017_7m-EOprM7F0 - transcript (automated).pdf","Transcript Link")</f>
        <v>Transcript Link</v>
      </c>
      <c r="M420" s="2" t="str">
        <f>HYPERLINK("https://files.afu.se/Downloads/Transcripts/Inception%20Radio%20(Mike%20Lucas)/2017 05 26 - Inception Radio Network - UFO Headline News Thursday May 25th, 2017_7m-EOprM7F0 - transcript (automated).pdf","Transcript Link")</f>
        <v>Transcript Link</v>
      </c>
    </row>
    <row r="421" spans="1:13" ht="409.5">
      <c r="A421" s="1" t="s">
        <v>1848</v>
      </c>
      <c r="B421" s="1" t="s">
        <v>13</v>
      </c>
      <c r="C421" s="4" t="s">
        <v>1849</v>
      </c>
      <c r="D421" s="1" t="s">
        <v>1850</v>
      </c>
      <c r="E421" s="1" t="s">
        <v>1851</v>
      </c>
      <c r="F421" s="4" t="s">
        <v>16</v>
      </c>
      <c r="G421" s="1" t="s">
        <v>17</v>
      </c>
      <c r="H421" s="1" t="s">
        <v>18</v>
      </c>
      <c r="I421" s="1" t="s">
        <v>19</v>
      </c>
      <c r="J421" s="1" t="s">
        <v>1852</v>
      </c>
      <c r="K421" s="1" t="s">
        <v>21</v>
      </c>
      <c r="L421" s="1" t="str">
        <f>HYPERLINK("https://files.afu.se/Downloads/Transcripts/Inception%20Radio%20(Mike%20Lucas)/2017 05 25 - Inception Radio Network - UFO Headline News May 24th, 2017_t1hoI8JmFys - transcript (automated).pdf","Transcript Link")</f>
        <v>Transcript Link</v>
      </c>
      <c r="M421" s="2" t="str">
        <f>HYPERLINK("https://files.afu.se/Downloads/Transcripts/Inception%20Radio%20(Mike%20Lucas)/2017 05 25 - Inception Radio Network - UFO Headline News May 24th, 2017_t1hoI8JmFys - transcript (automated).pdf","Transcript Link")</f>
        <v>Transcript Link</v>
      </c>
    </row>
    <row r="422" spans="1:13" ht="409.5">
      <c r="A422" s="1" t="s">
        <v>1853</v>
      </c>
      <c r="B422" s="1" t="s">
        <v>13</v>
      </c>
      <c r="C422" s="4" t="s">
        <v>1854</v>
      </c>
      <c r="D422" s="1" t="s">
        <v>1855</v>
      </c>
      <c r="E422" s="1" t="s">
        <v>1856</v>
      </c>
      <c r="F422" s="4" t="s">
        <v>16</v>
      </c>
      <c r="G422" s="1" t="s">
        <v>17</v>
      </c>
      <c r="H422" s="1" t="s">
        <v>18</v>
      </c>
      <c r="I422" s="1" t="s">
        <v>19</v>
      </c>
      <c r="J422" s="1" t="s">
        <v>1857</v>
      </c>
      <c r="K422" s="1" t="s">
        <v>21</v>
      </c>
      <c r="L422" s="1" t="str">
        <f>HYPERLINK("https://files.afu.se/Downloads/Transcripts/Inception%20Radio%20(Mike%20Lucas)/2017 05 24 - Inception Radio Network - UFO Headline News Tuesday May 23rd, 2017_7-3FVYJzibU - transcript (automated).pdf","Transcript Link")</f>
        <v>Transcript Link</v>
      </c>
      <c r="M422" s="2" t="str">
        <f>HYPERLINK("https://files.afu.se/Downloads/Transcripts/Inception%20Radio%20(Mike%20Lucas)/2017 05 24 - Inception Radio Network - UFO Headline News Tuesday May 23rd, 2017_7-3FVYJzibU - transcript (automated).pdf","Transcript Link")</f>
        <v>Transcript Link</v>
      </c>
    </row>
    <row r="423" spans="1:13" ht="409.5">
      <c r="A423" s="1" t="s">
        <v>1858</v>
      </c>
      <c r="B423" s="1" t="s">
        <v>13</v>
      </c>
      <c r="C423" s="4" t="s">
        <v>1859</v>
      </c>
      <c r="D423" s="1" t="s">
        <v>1860</v>
      </c>
      <c r="E423" s="1" t="s">
        <v>1861</v>
      </c>
      <c r="F423" s="4" t="s">
        <v>16</v>
      </c>
      <c r="G423" s="1" t="s">
        <v>17</v>
      </c>
      <c r="H423" s="1" t="s">
        <v>18</v>
      </c>
      <c r="I423" s="1" t="s">
        <v>19</v>
      </c>
      <c r="J423" s="1" t="s">
        <v>1862</v>
      </c>
      <c r="K423" s="1" t="s">
        <v>21</v>
      </c>
      <c r="L423" s="1" t="str">
        <f>HYPERLINK("https://files.afu.se/Downloads/Transcripts/Inception%20Radio%20(Mike%20Lucas)/2017 05 23 - Inception Radio Network - UFO Headline News Monday May 22nd, 2017_-yJEg56aDMg - transcript (automated).pdf","Transcript Link")</f>
        <v>Transcript Link</v>
      </c>
      <c r="M423" s="2" t="str">
        <f>HYPERLINK("https://files.afu.se/Downloads/Transcripts/Inception%20Radio%20(Mike%20Lucas)/2017 05 23 - Inception Radio Network - UFO Headline News Monday May 22nd, 2017_-yJEg56aDMg - transcript (automated).pdf","Transcript Link")</f>
        <v>Transcript Link</v>
      </c>
    </row>
    <row r="424" spans="1:13" ht="409.5">
      <c r="A424" s="1" t="s">
        <v>1863</v>
      </c>
      <c r="B424" s="1" t="s">
        <v>13</v>
      </c>
      <c r="C424" s="4" t="s">
        <v>1864</v>
      </c>
      <c r="D424" s="1" t="s">
        <v>1865</v>
      </c>
      <c r="E424" s="1" t="s">
        <v>1866</v>
      </c>
      <c r="F424" s="4" t="s">
        <v>16</v>
      </c>
      <c r="G424" s="1" t="s">
        <v>17</v>
      </c>
      <c r="H424" s="1" t="s">
        <v>18</v>
      </c>
      <c r="I424" s="1" t="s">
        <v>19</v>
      </c>
      <c r="J424" s="1" t="s">
        <v>1867</v>
      </c>
      <c r="K424" s="1" t="s">
        <v>21</v>
      </c>
      <c r="L424" s="1" t="str">
        <f>HYPERLINK("https://files.afu.se/Downloads/Transcripts/Inception%20Radio%20(Mike%20Lucas)/2017 05 20 - Inception Radio Network - UFO Headline News Friday May 19th, 2017_t7zedhACSMM - transcript (automated).pdf","Transcript Link")</f>
        <v>Transcript Link</v>
      </c>
      <c r="M424" s="2" t="str">
        <f>HYPERLINK("https://files.afu.se/Downloads/Transcripts/Inception%20Radio%20(Mike%20Lucas)/2017 05 20 - Inception Radio Network - UFO Headline News Friday May 19th, 2017_t7zedhACSMM - transcript (automated).pdf","Transcript Link")</f>
        <v>Transcript Link</v>
      </c>
    </row>
    <row r="425" spans="1:13" ht="409.5">
      <c r="A425" s="1" t="s">
        <v>1868</v>
      </c>
      <c r="B425" s="1" t="s">
        <v>13</v>
      </c>
      <c r="C425" s="4" t="s">
        <v>1869</v>
      </c>
      <c r="D425" s="1" t="s">
        <v>1870</v>
      </c>
      <c r="E425" s="1" t="s">
        <v>1871</v>
      </c>
      <c r="F425" s="4" t="s">
        <v>16</v>
      </c>
      <c r="G425" s="1" t="s">
        <v>17</v>
      </c>
      <c r="H425" s="1" t="s">
        <v>18</v>
      </c>
      <c r="I425" s="1" t="s">
        <v>19</v>
      </c>
      <c r="J425" s="1" t="s">
        <v>1872</v>
      </c>
      <c r="K425" s="1" t="s">
        <v>21</v>
      </c>
      <c r="L425" s="1" t="str">
        <f>HYPERLINK("https://files.afu.se/Downloads/Transcripts/Inception%20Radio%20(Mike%20Lucas)/2017 05 19 - Inception Radio Network - UFO Headline News Thursday May 18th, 2017_jvl-7Ip89Gg - transcript (automated).pdf","Transcript Link")</f>
        <v>Transcript Link</v>
      </c>
      <c r="M425" s="2" t="str">
        <f>HYPERLINK("https://files.afu.se/Downloads/Transcripts/Inception%20Radio%20(Mike%20Lucas)/2017 05 19 - Inception Radio Network - UFO Headline News Thursday May 18th, 2017_jvl-7Ip89Gg - transcript (automated).pdf","Transcript Link")</f>
        <v>Transcript Link</v>
      </c>
    </row>
    <row r="426" spans="1:13" ht="409.5">
      <c r="A426" s="1" t="s">
        <v>1868</v>
      </c>
      <c r="B426" s="1" t="s">
        <v>13</v>
      </c>
      <c r="C426" s="4" t="s">
        <v>1873</v>
      </c>
      <c r="D426" s="1" t="s">
        <v>1874</v>
      </c>
      <c r="E426" s="1" t="s">
        <v>1875</v>
      </c>
      <c r="F426" s="4" t="s">
        <v>16</v>
      </c>
      <c r="G426" s="1" t="s">
        <v>17</v>
      </c>
      <c r="H426" s="1" t="s">
        <v>18</v>
      </c>
      <c r="I426" s="1" t="s">
        <v>19</v>
      </c>
      <c r="J426" s="1" t="s">
        <v>1876</v>
      </c>
      <c r="K426" s="1" t="s">
        <v>21</v>
      </c>
      <c r="L426" s="1" t="str">
        <f>HYPERLINK("https://files.afu.se/Downloads/Transcripts/Inception%20Radio%20(Mike%20Lucas)/2017 05 19 - Inception Radio Network - UFO Headline News Wednesday May 17th, 2017_mH9NINej9-U - transcript (automated).pdf","Transcript Link")</f>
        <v>Transcript Link</v>
      </c>
      <c r="M426" s="2" t="str">
        <f>HYPERLINK("https://files.afu.se/Downloads/Transcripts/Inception%20Radio%20(Mike%20Lucas)/2017 05 19 - Inception Radio Network - UFO Headline News Wednesday May 17th, 2017_mH9NINej9-U - transcript (automated).pdf","Transcript Link")</f>
        <v>Transcript Link</v>
      </c>
    </row>
    <row r="427" spans="1:13" ht="409.5">
      <c r="A427" s="1" t="s">
        <v>1877</v>
      </c>
      <c r="B427" s="1" t="s">
        <v>13</v>
      </c>
      <c r="C427" s="4" t="s">
        <v>1878</v>
      </c>
      <c r="D427" s="1" t="s">
        <v>1879</v>
      </c>
      <c r="E427" s="1" t="s">
        <v>1880</v>
      </c>
      <c r="F427" s="4" t="s">
        <v>16</v>
      </c>
      <c r="G427" s="1" t="s">
        <v>17</v>
      </c>
      <c r="H427" s="1" t="s">
        <v>18</v>
      </c>
      <c r="I427" s="1" t="s">
        <v>19</v>
      </c>
      <c r="J427" s="1" t="s">
        <v>1881</v>
      </c>
      <c r="K427" s="1" t="s">
        <v>21</v>
      </c>
      <c r="L427" s="1" t="str">
        <f>HYPERLINK("https://files.afu.se/Downloads/Transcripts/Inception%20Radio%20(Mike%20Lucas)/2017 05 06 - Inception Radio Network - John Edmonds   The Man Who Slays Aliens on StarDust Ranch with a Katana Sword_ndm-Hg8nIsU - transcript (automated).pdf","Transcript Link")</f>
        <v>Transcript Link</v>
      </c>
      <c r="M427" s="2" t="str">
        <f>HYPERLINK("https://files.afu.se/Downloads/Transcripts/Inception%20Radio%20(Mike%20Lucas)/2017 05 06 - Inception Radio Network - John Edmonds   The Man Who Slays Aliens on StarDust Ranch with a Katana Sword_ndm-Hg8nIsU - transcript (automated).pdf","Transcript Link")</f>
        <v>Transcript Link</v>
      </c>
    </row>
    <row r="428" spans="1:13" ht="150">
      <c r="A428" s="1" t="s">
        <v>1882</v>
      </c>
      <c r="B428" s="1" t="s">
        <v>13</v>
      </c>
      <c r="C428" s="4" t="s">
        <v>1883</v>
      </c>
      <c r="D428" s="1" t="s">
        <v>1884</v>
      </c>
      <c r="E428" s="1" t="s">
        <v>1885</v>
      </c>
      <c r="F428" s="4" t="s">
        <v>16</v>
      </c>
      <c r="G428" s="1" t="s">
        <v>17</v>
      </c>
      <c r="H428" s="1" t="s">
        <v>18</v>
      </c>
      <c r="I428" s="1" t="s">
        <v>19</v>
      </c>
      <c r="J428" s="1" t="s">
        <v>1886</v>
      </c>
      <c r="K428" s="1" t="s">
        <v>21</v>
      </c>
      <c r="L428" s="1" t="str">
        <f>HYPERLINK("https://files.afu.se/Downloads/Transcripts/Inception%20Radio%20(Mike%20Lucas)/2017 05 02 - Inception Radio Network - Waking up with IRN!_5mk3ffOgTnI - transcript (automated).pdf","Transcript Link")</f>
        <v>Transcript Link</v>
      </c>
      <c r="M428" s="2" t="str">
        <f>HYPERLINK("https://files.afu.se/Downloads/Transcripts/Inception%20Radio%20(Mike%20Lucas)/2017 05 02 - Inception Radio Network - Waking up with IRN!_5mk3ffOgTnI - transcript (automated).pdf","Transcript Link")</f>
        <v>Transcript Link</v>
      </c>
    </row>
    <row r="429" spans="1:13" ht="150">
      <c r="A429" s="1" t="s">
        <v>1882</v>
      </c>
      <c r="B429" s="1" t="s">
        <v>13</v>
      </c>
      <c r="C429" s="4" t="s">
        <v>1887</v>
      </c>
      <c r="D429" s="1" t="s">
        <v>1888</v>
      </c>
      <c r="E429" s="1" t="s">
        <v>1889</v>
      </c>
      <c r="F429" s="4" t="s">
        <v>16</v>
      </c>
      <c r="G429" s="1" t="s">
        <v>17</v>
      </c>
      <c r="H429" s="1" t="s">
        <v>18</v>
      </c>
      <c r="I429" s="1" t="s">
        <v>19</v>
      </c>
      <c r="J429" s="1" t="s">
        <v>1890</v>
      </c>
      <c r="K429" s="1" t="s">
        <v>21</v>
      </c>
      <c r="L429" s="1" t="str">
        <f>HYPERLINK("https://files.afu.se/Downloads/Transcripts/Inception%20Radio%20(Mike%20Lucas)/2017 05 02 - Inception Radio Network - Keep your eye on IRN!_Ooc0IkB3jgI - transcript (automated).pdf","Transcript Link")</f>
        <v>Transcript Link</v>
      </c>
      <c r="M429" s="2" t="str">
        <f>HYPERLINK("https://files.afu.se/Downloads/Transcripts/Inception%20Radio%20(Mike%20Lucas)/2017 05 02 - Inception Radio Network - Keep your eye on IRN!_Ooc0IkB3jgI - transcript (automated).pdf","Transcript Link")</f>
        <v>Transcript Link</v>
      </c>
    </row>
    <row r="430" spans="1:13" ht="409.5">
      <c r="A430" s="1" t="s">
        <v>1891</v>
      </c>
      <c r="B430" s="1" t="s">
        <v>13</v>
      </c>
      <c r="C430" s="4" t="s">
        <v>1892</v>
      </c>
      <c r="D430" s="1" t="s">
        <v>1893</v>
      </c>
      <c r="E430" s="1" t="s">
        <v>1894</v>
      </c>
      <c r="F430" s="4" t="s">
        <v>16</v>
      </c>
      <c r="G430" s="1" t="s">
        <v>17</v>
      </c>
      <c r="H430" s="1" t="s">
        <v>18</v>
      </c>
      <c r="I430" s="1" t="s">
        <v>19</v>
      </c>
      <c r="J430" s="1" t="s">
        <v>1895</v>
      </c>
      <c r="K430" s="1" t="s">
        <v>21</v>
      </c>
      <c r="L430" s="1" t="str">
        <f>HYPERLINK("https://files.afu.se/Downloads/Transcripts/Inception%20Radio%20(Mike%20Lucas)/2017 04 25 - Inception Radio Network - Dr. Irena Scott   What's the State of UFOs Today _TKhClnszxgM - transcript (automated).pdf","Transcript Link")</f>
        <v>Transcript Link</v>
      </c>
      <c r="M430" s="2" t="str">
        <f>HYPERLINK("https://files.afu.se/Downloads/Transcripts/Inception%20Radio%20(Mike%20Lucas)/2017 04 25 - Inception Radio Network - Dr. Irena Scott   What's the State of UFOs Today _TKhClnszxgM - transcript (automated).pdf","Transcript Link")</f>
        <v>Transcript Link</v>
      </c>
    </row>
    <row r="431" spans="1:13" ht="315">
      <c r="A431" s="1" t="s">
        <v>1896</v>
      </c>
      <c r="B431" s="1" t="s">
        <v>13</v>
      </c>
      <c r="C431" s="4" t="s">
        <v>1897</v>
      </c>
      <c r="D431" s="1" t="s">
        <v>1898</v>
      </c>
      <c r="E431" s="1" t="s">
        <v>1899</v>
      </c>
      <c r="F431" s="4" t="s">
        <v>16</v>
      </c>
      <c r="G431" s="1" t="s">
        <v>17</v>
      </c>
      <c r="H431" s="1" t="s">
        <v>18</v>
      </c>
      <c r="I431" s="1" t="s">
        <v>19</v>
      </c>
      <c r="J431" s="1" t="s">
        <v>1900</v>
      </c>
      <c r="K431" s="1" t="s">
        <v>21</v>
      </c>
      <c r="L431" s="1" t="str">
        <f>HYPERLINK("https://files.afu.se/Downloads/Transcripts/Inception%20Radio%20(Mike%20Lucas)/2017 04 24 - Inception Radio Network - UFO &amp; Paranormal Talk Radio Mobile App (IRN)_G4XGPZAacDM - transcript (automated).pdf","Transcript Link")</f>
        <v>Transcript Link</v>
      </c>
      <c r="M431" s="2" t="str">
        <f>HYPERLINK("https://files.afu.se/Downloads/Transcripts/Inception%20Radio%20(Mike%20Lucas)/2017 04 24 - Inception Radio Network - UFO &amp; Paranormal Talk Radio Mobile App (IRN)_G4XGPZAacDM - transcript (automated).pdf","Transcript Link")</f>
        <v>Transcript Link</v>
      </c>
    </row>
    <row r="432" spans="1:13" ht="180">
      <c r="A432" s="1" t="s">
        <v>1901</v>
      </c>
      <c r="B432" s="1" t="s">
        <v>13</v>
      </c>
      <c r="C432" s="4" t="s">
        <v>1902</v>
      </c>
      <c r="D432" s="1" t="s">
        <v>1903</v>
      </c>
      <c r="E432" s="1" t="s">
        <v>1904</v>
      </c>
      <c r="F432" s="4" t="s">
        <v>16</v>
      </c>
      <c r="G432" s="1" t="s">
        <v>17</v>
      </c>
      <c r="H432" s="1" t="s">
        <v>18</v>
      </c>
      <c r="I432" s="1" t="s">
        <v>19</v>
      </c>
      <c r="J432" s="1" t="s">
        <v>1905</v>
      </c>
      <c r="K432" s="1" t="s">
        <v>21</v>
      </c>
      <c r="L432" s="1" t="str">
        <f>HYPERLINK("https://files.afu.se/Downloads/Transcripts/Inception%20Radio%20(Mike%20Lucas)/2017 04 22 - Inception Radio Network - UFO or Alien Wormhole Portal Captured in Broad Daylight _wNlt9UPlaUM - transcript (automated).pdf","Transcript Link")</f>
        <v>Transcript Link</v>
      </c>
      <c r="M432" s="2" t="str">
        <f>HYPERLINK("https://files.afu.se/Downloads/Transcripts/Inception%20Radio%20(Mike%20Lucas)/2017 04 22 - Inception Radio Network - UFO or Alien Wormhole Portal Captured in Broad Daylight _wNlt9UPlaUM - transcript (automated).pdf","Transcript Link")</f>
        <v>Transcript Link</v>
      </c>
    </row>
    <row r="433" spans="1:13" ht="150">
      <c r="A433" s="1" t="s">
        <v>1906</v>
      </c>
      <c r="B433" s="1" t="s">
        <v>13</v>
      </c>
      <c r="C433" s="4" t="s">
        <v>1907</v>
      </c>
      <c r="D433" s="1" t="s">
        <v>1908</v>
      </c>
      <c r="E433" s="1" t="s">
        <v>1909</v>
      </c>
      <c r="F433" s="4" t="s">
        <v>16</v>
      </c>
      <c r="G433" s="1" t="s">
        <v>17</v>
      </c>
      <c r="H433" s="1" t="s">
        <v>18</v>
      </c>
      <c r="I433" s="1" t="s">
        <v>19</v>
      </c>
      <c r="J433" s="1" t="s">
        <v>1910</v>
      </c>
      <c r="K433" s="1" t="s">
        <v>21</v>
      </c>
      <c r="L433" s="1" t="str">
        <f>HYPERLINK("https://files.afu.se/Downloads/Transcripts/Inception%20Radio%20(Mike%20Lucas)/2017 02 28 - Inception Radio Network - Paranormal Now Radio with Alan B. Smith Debut on IRN_u7-2fLqf6uY - transcript (automated).pdf","Transcript Link")</f>
        <v>Transcript Link</v>
      </c>
      <c r="M433" s="2" t="str">
        <f>HYPERLINK("https://files.afu.se/Downloads/Transcripts/Inception%20Radio%20(Mike%20Lucas)/2017 02 28 - Inception Radio Network - Paranormal Now Radio with Alan B. Smith Debut on IRN_u7-2fLqf6uY - transcript (automated).pdf","Transcript Link")</f>
        <v>Transcript Link</v>
      </c>
    </row>
    <row r="434" spans="1:13" ht="405">
      <c r="A434" s="1" t="s">
        <v>1911</v>
      </c>
      <c r="B434" s="1" t="s">
        <v>13</v>
      </c>
      <c r="C434" s="4" t="s">
        <v>1912</v>
      </c>
      <c r="D434" s="1" t="s">
        <v>1913</v>
      </c>
      <c r="E434" s="1" t="s">
        <v>1914</v>
      </c>
      <c r="F434" s="4" t="s">
        <v>16</v>
      </c>
      <c r="G434" s="1" t="s">
        <v>17</v>
      </c>
      <c r="H434" s="1" t="s">
        <v>18</v>
      </c>
      <c r="I434" s="1" t="s">
        <v>19</v>
      </c>
      <c r="J434" s="1" t="s">
        <v>1915</v>
      </c>
      <c r="K434" s="1" t="s">
        <v>21</v>
      </c>
      <c r="L434" s="1" t="str">
        <f>HYPERLINK("https://files.afu.se/Downloads/Transcripts/Inception%20Radio%20(Mike%20Lucas)/2015 08 15 - Inception Radio Network - C.M. Mayo &amp; Lon M. DuQuette - What is Ceremonial Magic  - Just Energy Radio_ptawX2GTbIM - transcript (automated).pdf","Transcript Link")</f>
        <v>Transcript Link</v>
      </c>
      <c r="M434" s="2" t="str">
        <f>HYPERLINK("https://files.afu.se/Downloads/Transcripts/Inception%20Radio%20(Mike%20Lucas)/2015 08 15 - Inception Radio Network - C.M. Mayo &amp; Lon M. DuQuette - What is Ceremonial Magic  - Just Energy Radio_ptawX2GTbIM - transcript (automated).pdf","Transcript Link")</f>
        <v>Transcript Link</v>
      </c>
    </row>
    <row r="435" spans="1:13" ht="285">
      <c r="A435" s="1" t="s">
        <v>1911</v>
      </c>
      <c r="B435" s="1" t="s">
        <v>13</v>
      </c>
      <c r="C435" s="4" t="s">
        <v>1916</v>
      </c>
      <c r="D435" s="1" t="s">
        <v>1917</v>
      </c>
      <c r="E435" s="1" t="s">
        <v>1918</v>
      </c>
      <c r="F435" s="4" t="s">
        <v>16</v>
      </c>
      <c r="G435" s="1" t="s">
        <v>17</v>
      </c>
      <c r="H435" s="1" t="s">
        <v>18</v>
      </c>
      <c r="I435" s="1" t="s">
        <v>19</v>
      </c>
      <c r="J435" s="1" t="s">
        <v>1919</v>
      </c>
      <c r="K435" s="1" t="s">
        <v>21</v>
      </c>
      <c r="L435" s="1" t="str">
        <f>HYPERLINK("https://files.afu.se/Downloads/Transcripts/Inception%20Radio%20(Mike%20Lucas)/2015 08 15 - Inception Radio Network - Kenneth Bauman - The National Beale Treasure - NightVision Radio_vrnAPA7gta8 - transcript (automated).pdf","Transcript Link")</f>
        <v>Transcript Link</v>
      </c>
      <c r="M435" s="2" t="str">
        <f>HYPERLINK("https://files.afu.se/Downloads/Transcripts/Inception%20Radio%20(Mike%20Lucas)/2015 08 15 - Inception Radio Network - Kenneth Bauman - The National Beale Treasure - NightVision Radio_vrnAPA7gta8 - transcript (automated).pdf","Transcript Link")</f>
        <v>Transcript Link</v>
      </c>
    </row>
    <row r="436" spans="1:13" ht="330">
      <c r="A436" s="1" t="s">
        <v>1911</v>
      </c>
      <c r="B436" s="1" t="s">
        <v>13</v>
      </c>
      <c r="C436" s="4" t="s">
        <v>1920</v>
      </c>
      <c r="D436" s="1" t="s">
        <v>1921</v>
      </c>
      <c r="E436" s="1" t="s">
        <v>1922</v>
      </c>
      <c r="F436" s="4" t="s">
        <v>16</v>
      </c>
      <c r="G436" s="1" t="s">
        <v>17</v>
      </c>
      <c r="H436" s="1" t="s">
        <v>18</v>
      </c>
      <c r="I436" s="1" t="s">
        <v>19</v>
      </c>
      <c r="J436" s="1" t="s">
        <v>1923</v>
      </c>
      <c r="K436" s="1" t="s">
        <v>21</v>
      </c>
      <c r="L436" s="1" t="str">
        <f>HYPERLINK("https://files.afu.se/Downloads/Transcripts/Inception%20Radio%20(Mike%20Lucas)/2015 08 15 - Inception Radio Network - Michael Pipher - Rod Serling’s Twilight Zone - Heidi Hollis The Outlander_-K5a29J-BV8 - transcript (automated).pdf","Transcript Link")</f>
        <v>Transcript Link</v>
      </c>
      <c r="M436" s="2" t="str">
        <f>HYPERLINK("https://files.afu.se/Downloads/Transcripts/Inception%20Radio%20(Mike%20Lucas)/2015 08 15 - Inception Radio Network - Michael Pipher - Rod Serling’s Twilight Zone - Heidi Hollis The Outlander_-K5a29J-BV8 - transcript (automated).pdf","Transcript Link")</f>
        <v>Transcript Link</v>
      </c>
    </row>
    <row r="437" spans="1:13" ht="285">
      <c r="A437" s="1" t="s">
        <v>1911</v>
      </c>
      <c r="B437" s="1" t="s">
        <v>13</v>
      </c>
      <c r="C437" s="4" t="s">
        <v>1924</v>
      </c>
      <c r="D437" s="1" t="s">
        <v>1925</v>
      </c>
      <c r="E437" s="1" t="s">
        <v>1926</v>
      </c>
      <c r="F437" s="4" t="s">
        <v>16</v>
      </c>
      <c r="G437" s="1" t="s">
        <v>17</v>
      </c>
      <c r="H437" s="1" t="s">
        <v>18</v>
      </c>
      <c r="I437" s="1" t="s">
        <v>19</v>
      </c>
      <c r="J437" s="1" t="s">
        <v>1927</v>
      </c>
      <c r="K437" s="1" t="s">
        <v>21</v>
      </c>
      <c r="L437" s="1" t="str">
        <f>HYPERLINK("https://files.afu.se/Downloads/Transcripts/Inception%20Radio%20(Mike%20Lucas)/2015 08 15 - Inception Radio Network - Lorien Fenton - UFO Psychoanalysis - Psychology's Outer Limits_aKlGfTxMseA - transcript (automated).pdf","Transcript Link")</f>
        <v>Transcript Link</v>
      </c>
      <c r="M437" s="2" t="str">
        <f>HYPERLINK("https://files.afu.se/Downloads/Transcripts/Inception%20Radio%20(Mike%20Lucas)/2015 08 15 - Inception Radio Network - Lorien Fenton - UFO Psychoanalysis - Psychology's Outer Limits_aKlGfTxMseA - transcript (automated).pdf","Transcript Link")</f>
        <v>Transcript Link</v>
      </c>
    </row>
    <row r="438" spans="1:13" ht="150">
      <c r="A438" s="1" t="s">
        <v>1911</v>
      </c>
      <c r="B438" s="1" t="s">
        <v>13</v>
      </c>
      <c r="C438" s="4" t="s">
        <v>1928</v>
      </c>
      <c r="D438" s="1" t="s">
        <v>1929</v>
      </c>
      <c r="E438" s="1" t="s">
        <v>1930</v>
      </c>
      <c r="F438" s="4" t="s">
        <v>16</v>
      </c>
      <c r="G438" s="1" t="s">
        <v>17</v>
      </c>
      <c r="H438" s="1" t="s">
        <v>18</v>
      </c>
      <c r="I438" s="1" t="s">
        <v>19</v>
      </c>
      <c r="J438" s="1" t="s">
        <v>1931</v>
      </c>
      <c r="K438" s="1" t="s">
        <v>21</v>
      </c>
      <c r="L438" s="1" t="str">
        <f>HYPERLINK("https://files.afu.se/Downloads/Transcripts/Inception%20Radio%20(Mike%20Lucas)/2015 08 15 - Inception Radio Network - Michelle Angel - The Future of Earth - TruthFunders Radio_mphqu7mAI60 - transcript (automated).pdf","Transcript Link")</f>
        <v>Transcript Link</v>
      </c>
      <c r="M438" s="2" t="str">
        <f>HYPERLINK("https://files.afu.se/Downloads/Transcripts/Inception%20Radio%20(Mike%20Lucas)/2015 08 15 - Inception Radio Network - Michelle Angel - The Future of Earth - TruthFunders Radio_mphqu7mAI60 - transcript (automated).pdf","Transcript Link")</f>
        <v>Transcript Link</v>
      </c>
    </row>
    <row r="439" spans="1:13" ht="360">
      <c r="A439" s="1" t="s">
        <v>1911</v>
      </c>
      <c r="B439" s="1" t="s">
        <v>13</v>
      </c>
      <c r="C439" s="4" t="s">
        <v>1932</v>
      </c>
      <c r="D439" s="1" t="s">
        <v>1933</v>
      </c>
      <c r="E439" s="1" t="s">
        <v>1934</v>
      </c>
      <c r="F439" s="4" t="s">
        <v>16</v>
      </c>
      <c r="G439" s="1" t="s">
        <v>17</v>
      </c>
      <c r="H439" s="1" t="s">
        <v>18</v>
      </c>
      <c r="I439" s="1" t="s">
        <v>19</v>
      </c>
      <c r="J439" s="1" t="s">
        <v>1935</v>
      </c>
      <c r="K439" s="1" t="s">
        <v>21</v>
      </c>
      <c r="L439" s="1" t="str">
        <f>HYPERLINK("https://files.afu.se/Downloads/Transcripts/Inception%20Radio%20(Mike%20Lucas)/2015 08 15 - Inception Radio Network - Dr. Heather Lynn - The Roots of God - EPIC Voyagers Radio_8aFwOmL5G9k - transcript (automated).pdf","Transcript Link")</f>
        <v>Transcript Link</v>
      </c>
      <c r="M439" s="2" t="str">
        <f>HYPERLINK("https://files.afu.se/Downloads/Transcripts/Inception%20Radio%20(Mike%20Lucas)/2015 08 15 - Inception Radio Network - Dr. Heather Lynn - The Roots of God - EPIC Voyagers Radio_8aFwOmL5G9k - transcript (automated).pdf","Transcript Link")</f>
        <v>Transcript Link</v>
      </c>
    </row>
    <row r="440" spans="1:13" ht="375">
      <c r="A440" s="1" t="s">
        <v>1911</v>
      </c>
      <c r="B440" s="1" t="s">
        <v>13</v>
      </c>
      <c r="C440" s="4" t="s">
        <v>1936</v>
      </c>
      <c r="D440" s="1" t="s">
        <v>1937</v>
      </c>
      <c r="E440" s="1" t="s">
        <v>1938</v>
      </c>
      <c r="F440" s="4" t="s">
        <v>16</v>
      </c>
      <c r="G440" s="1" t="s">
        <v>17</v>
      </c>
      <c r="H440" s="1" t="s">
        <v>18</v>
      </c>
      <c r="I440" s="1" t="s">
        <v>19</v>
      </c>
      <c r="J440" s="1" t="s">
        <v>1939</v>
      </c>
      <c r="K440" s="1" t="s">
        <v>21</v>
      </c>
      <c r="L440" s="1" t="str">
        <f>HYPERLINK("https://files.afu.se/Downloads/Transcripts/Inception%20Radio%20(Mike%20Lucas)/2015 08 15 - Inception Radio Network - Dr. William Tiller - Intention's Secret Power - Supernatural Girlz_DHtuuzhRGLI - transcript (automated).pdf","Transcript Link")</f>
        <v>Transcript Link</v>
      </c>
      <c r="M440" s="2" t="str">
        <f>HYPERLINK("https://files.afu.se/Downloads/Transcripts/Inception%20Radio%20(Mike%20Lucas)/2015 08 15 - Inception Radio Network - Dr. William Tiller - Intention's Secret Power - Supernatural Girlz_DHtuuzhRGLI - transcript (automated).pdf","Transcript Link")</f>
        <v>Transcript Link</v>
      </c>
    </row>
    <row r="441" spans="1:13" ht="270">
      <c r="A441" s="1" t="s">
        <v>1940</v>
      </c>
      <c r="B441" s="1" t="s">
        <v>13</v>
      </c>
      <c r="C441" s="4" t="s">
        <v>1941</v>
      </c>
      <c r="D441" s="1" t="s">
        <v>1942</v>
      </c>
      <c r="E441" s="1" t="s">
        <v>1943</v>
      </c>
      <c r="F441" s="4" t="s">
        <v>16</v>
      </c>
      <c r="G441" s="1" t="s">
        <v>17</v>
      </c>
      <c r="H441" s="1" t="s">
        <v>18</v>
      </c>
      <c r="I441" s="1" t="s">
        <v>19</v>
      </c>
      <c r="J441" s="1" t="s">
        <v>1944</v>
      </c>
      <c r="K441" s="1" t="s">
        <v>21</v>
      </c>
      <c r="L441" s="1" t="str">
        <f>HYPERLINK("https://files.afu.se/Downloads/Transcripts/Inception%20Radio%20(Mike%20Lucas)/2015 08 14 - Inception Radio Network - Niara Isley - Alien Intruders - EPIC Voyagers Radio_ZlIqk1YIOuI - transcript (automated).pdf","Transcript Link")</f>
        <v>Transcript Link</v>
      </c>
      <c r="M441" s="2" t="str">
        <f>HYPERLINK("https://files.afu.se/Downloads/Transcripts/Inception%20Radio%20(Mike%20Lucas)/2015 08 14 - Inception Radio Network - Niara Isley - Alien Intruders - EPIC Voyagers Radio_ZlIqk1YIOuI - transcript (automated).pdf","Transcript Link")</f>
        <v>Transcript Link</v>
      </c>
    </row>
    <row r="442" spans="1:13" ht="360">
      <c r="A442" s="1" t="s">
        <v>1940</v>
      </c>
      <c r="B442" s="1" t="s">
        <v>13</v>
      </c>
      <c r="C442" s="4" t="s">
        <v>1945</v>
      </c>
      <c r="D442" s="1" t="s">
        <v>1946</v>
      </c>
      <c r="E442" s="1" t="s">
        <v>1947</v>
      </c>
      <c r="F442" s="4" t="s">
        <v>16</v>
      </c>
      <c r="G442" s="1" t="s">
        <v>17</v>
      </c>
      <c r="H442" s="1" t="s">
        <v>18</v>
      </c>
      <c r="I442" s="1" t="s">
        <v>19</v>
      </c>
      <c r="J442" s="1" t="s">
        <v>1948</v>
      </c>
      <c r="K442" s="1" t="s">
        <v>21</v>
      </c>
      <c r="L442" s="1" t="str">
        <f>HYPERLINK("https://files.afu.se/Downloads/Transcripts/Inception%20Radio%20(Mike%20Lucas)/2015 08 14 - Inception Radio Network - Dr. Michael Heiser - Aliens Hidden History - California Mufon Radio_vTQ3rRypzkE - transcript (automated).pdf","Transcript Link")</f>
        <v>Transcript Link</v>
      </c>
      <c r="M442" s="2" t="str">
        <f>HYPERLINK("https://files.afu.se/Downloads/Transcripts/Inception%20Radio%20(Mike%20Lucas)/2015 08 14 - Inception Radio Network - Dr. Michael Heiser - Aliens Hidden History - California Mufon Radio_vTQ3rRypzkE - transcript (automated).pdf","Transcript Link")</f>
        <v>Transcript Link</v>
      </c>
    </row>
    <row r="443" spans="1:13" ht="150">
      <c r="A443" s="1" t="s">
        <v>1940</v>
      </c>
      <c r="B443" s="1" t="s">
        <v>13</v>
      </c>
      <c r="C443" s="4" t="s">
        <v>1949</v>
      </c>
      <c r="D443" s="1" t="s">
        <v>1950</v>
      </c>
      <c r="E443" s="1" t="s">
        <v>1951</v>
      </c>
      <c r="F443" s="4" t="s">
        <v>16</v>
      </c>
      <c r="G443" s="1" t="s">
        <v>17</v>
      </c>
      <c r="H443" s="1" t="s">
        <v>18</v>
      </c>
      <c r="I443" s="1" t="s">
        <v>19</v>
      </c>
      <c r="J443" s="1" t="s">
        <v>1952</v>
      </c>
      <c r="K443" s="1" t="s">
        <v>21</v>
      </c>
      <c r="L443" s="1" t="str">
        <f>HYPERLINK("https://files.afu.se/Downloads/Transcripts/Inception%20Radio%20(Mike%20Lucas)/2015 08 14 - Inception Radio Network - Rick Friar - Dangerous NWO Agendas - California Mufon Radio_xwPhPeAl378 - transcript (automated).pdf","Transcript Link")</f>
        <v>Transcript Link</v>
      </c>
      <c r="M443" s="2" t="str">
        <f>HYPERLINK("https://files.afu.se/Downloads/Transcripts/Inception%20Radio%20(Mike%20Lucas)/2015 08 14 - Inception Radio Network - Rick Friar - Dangerous NWO Agendas - California Mufon Radio_xwPhPeAl378 - transcript (automated).pdf","Transcript Link")</f>
        <v>Transcript Link</v>
      </c>
    </row>
    <row r="444" spans="1:13" ht="315">
      <c r="A444" s="1" t="s">
        <v>1940</v>
      </c>
      <c r="B444" s="1" t="s">
        <v>13</v>
      </c>
      <c r="C444" s="4" t="s">
        <v>1953</v>
      </c>
      <c r="D444" s="1" t="s">
        <v>1954</v>
      </c>
      <c r="E444" s="1" t="s">
        <v>1955</v>
      </c>
      <c r="F444" s="4" t="s">
        <v>16</v>
      </c>
      <c r="G444" s="1" t="s">
        <v>17</v>
      </c>
      <c r="H444" s="1" t="s">
        <v>18</v>
      </c>
      <c r="I444" s="1" t="s">
        <v>19</v>
      </c>
      <c r="J444" s="1" t="s">
        <v>1956</v>
      </c>
      <c r="K444" s="1" t="s">
        <v>21</v>
      </c>
      <c r="L444" s="1" t="str">
        <f>HYPERLINK("https://files.afu.se/Downloads/Transcripts/Inception%20Radio%20(Mike%20Lucas)/2015 08 14 - Inception Radio Network - John Hogue - Distant Future Prophecies - Just Energy Radio_Qo73lDy2EZM - transcript (automated).pdf","Transcript Link")</f>
        <v>Transcript Link</v>
      </c>
      <c r="M444" s="2" t="str">
        <f>HYPERLINK("https://files.afu.se/Downloads/Transcripts/Inception%20Radio%20(Mike%20Lucas)/2015 08 14 - Inception Radio Network - John Hogue - Distant Future Prophecies - Just Energy Radio_Qo73lDy2EZM - transcript (automated).pdf","Transcript Link")</f>
        <v>Transcript Link</v>
      </c>
    </row>
    <row r="445" spans="1:13" ht="240">
      <c r="A445" s="1" t="s">
        <v>1940</v>
      </c>
      <c r="B445" s="1" t="s">
        <v>13</v>
      </c>
      <c r="C445" s="4" t="s">
        <v>1957</v>
      </c>
      <c r="D445" s="1" t="s">
        <v>1958</v>
      </c>
      <c r="E445" s="1" t="s">
        <v>1959</v>
      </c>
      <c r="F445" s="4" t="s">
        <v>16</v>
      </c>
      <c r="G445" s="1" t="s">
        <v>17</v>
      </c>
      <c r="H445" s="1" t="s">
        <v>18</v>
      </c>
      <c r="I445" s="1" t="s">
        <v>19</v>
      </c>
      <c r="J445" s="1" t="s">
        <v>1960</v>
      </c>
      <c r="K445" s="1" t="s">
        <v>21</v>
      </c>
      <c r="L445" s="1" t="str">
        <f>HYPERLINK("https://files.afu.se/Downloads/Transcripts/Inception%20Radio%20(Mike%20Lucas)/2015 08 14 - Inception Radio Network - Michael Ellegion - UFO Landings - California Mufon Radio_ZC3acxBoGV4 - transcript (automated).pdf","Transcript Link")</f>
        <v>Transcript Link</v>
      </c>
      <c r="M445" s="2" t="str">
        <f>HYPERLINK("https://files.afu.se/Downloads/Transcripts/Inception%20Radio%20(Mike%20Lucas)/2015 08 14 - Inception Radio Network - Michael Ellegion - UFO Landings - California Mufon Radio_ZC3acxBoGV4 - transcript (automated).pdf","Transcript Link")</f>
        <v>Transcript Link</v>
      </c>
    </row>
    <row r="446" spans="1:13" ht="345">
      <c r="A446" s="1" t="s">
        <v>1940</v>
      </c>
      <c r="B446" s="1" t="s">
        <v>13</v>
      </c>
      <c r="C446" s="4" t="s">
        <v>1961</v>
      </c>
      <c r="D446" s="1" t="s">
        <v>1962</v>
      </c>
      <c r="E446" s="1" t="s">
        <v>1963</v>
      </c>
      <c r="F446" s="4" t="s">
        <v>16</v>
      </c>
      <c r="G446" s="1" t="s">
        <v>17</v>
      </c>
      <c r="H446" s="1" t="s">
        <v>18</v>
      </c>
      <c r="I446" s="1" t="s">
        <v>19</v>
      </c>
      <c r="J446" s="1" t="s">
        <v>1964</v>
      </c>
      <c r="K446" s="1" t="s">
        <v>21</v>
      </c>
      <c r="L446" s="1" t="str">
        <f>HYPERLINK("https://files.afu.se/Downloads/Transcripts/Inception%20Radio%20(Mike%20Lucas)/2015 08 14 - Inception Radio Network - Robert Salas - UFO Nuclear Collision - Just Energy Radio_e0hhswwxnBw - transcript (automated).pdf","Transcript Link")</f>
        <v>Transcript Link</v>
      </c>
      <c r="M446" s="2" t="str">
        <f>HYPERLINK("https://files.afu.se/Downloads/Transcripts/Inception%20Radio%20(Mike%20Lucas)/2015 08 14 - Inception Radio Network - Robert Salas - UFO Nuclear Collision - Just Energy Radio_e0hhswwxnBw - transcript (automated).pdf","Transcript Link")</f>
        <v>Transcript Link</v>
      </c>
    </row>
    <row r="447" spans="1:13" ht="300">
      <c r="A447" s="1" t="s">
        <v>1965</v>
      </c>
      <c r="B447" s="1" t="s">
        <v>13</v>
      </c>
      <c r="C447" s="4" t="s">
        <v>1966</v>
      </c>
      <c r="D447" s="1" t="s">
        <v>1967</v>
      </c>
      <c r="E447" s="1" t="s">
        <v>1968</v>
      </c>
      <c r="F447" s="4" t="s">
        <v>16</v>
      </c>
      <c r="G447" s="1" t="s">
        <v>17</v>
      </c>
      <c r="H447" s="1" t="s">
        <v>18</v>
      </c>
      <c r="I447" s="1" t="s">
        <v>19</v>
      </c>
      <c r="J447" s="1" t="s">
        <v>1969</v>
      </c>
      <c r="K447" s="1" t="s">
        <v>21</v>
      </c>
      <c r="L447" s="1" t="str">
        <f>HYPERLINK("https://files.afu.se/Downloads/Transcripts/Inception%20Radio%20(Mike%20Lucas)/2015 08 13 - Inception Radio Network - Laird Scranton - Dogon Priesthood &amp; UFOs - Just Energy Radio_3KZf7Q5-ohE - transcript (automated).pdf","Transcript Link")</f>
        <v>Transcript Link</v>
      </c>
      <c r="M447" s="2" t="str">
        <f>HYPERLINK("https://files.afu.se/Downloads/Transcripts/Inception%20Radio%20(Mike%20Lucas)/2015 08 13 - Inception Radio Network - Laird Scranton - Dogon Priesthood &amp; UFOs - Just Energy Radio_3KZf7Q5-ohE - transcript (automated).pdf","Transcript Link")</f>
        <v>Transcript Link</v>
      </c>
    </row>
    <row r="448" spans="1:13" ht="300">
      <c r="A448" s="1" t="s">
        <v>1970</v>
      </c>
      <c r="B448" s="1" t="s">
        <v>13</v>
      </c>
      <c r="C448" s="4" t="s">
        <v>1971</v>
      </c>
      <c r="D448" s="1" t="s">
        <v>1972</v>
      </c>
      <c r="E448" s="1" t="s">
        <v>1973</v>
      </c>
      <c r="F448" s="4" t="s">
        <v>16</v>
      </c>
      <c r="G448" s="1" t="s">
        <v>17</v>
      </c>
      <c r="H448" s="1" t="s">
        <v>18</v>
      </c>
      <c r="I448" s="1" t="s">
        <v>19</v>
      </c>
      <c r="J448" s="1" t="s">
        <v>1974</v>
      </c>
      <c r="K448" s="1" t="s">
        <v>21</v>
      </c>
      <c r="L448" s="1" t="str">
        <f>HYPERLINK("https://files.afu.se/Downloads/Transcripts/Inception%20Radio%20(Mike%20Lucas)/2015 08 12 - Inception Radio Network - Sean Geautreaux - UFOs Hiding in Plain Sight - NightVision Radio_MPqMpBBJtS0 - transcript (automated).pdf","Transcript Link")</f>
        <v>Transcript Link</v>
      </c>
      <c r="M448" s="2" t="str">
        <f>HYPERLINK("https://files.afu.se/Downloads/Transcripts/Inception%20Radio%20(Mike%20Lucas)/2015 08 12 - Inception Radio Network - Sean Geautreaux - UFOs Hiding in Plain Sight - NightVision Radio_MPqMpBBJtS0 - transcript (automated).pdf","Transcript Link")</f>
        <v>Transcript Link</v>
      </c>
    </row>
    <row r="449" spans="1:13" ht="360">
      <c r="A449" s="1" t="s">
        <v>1975</v>
      </c>
      <c r="B449" s="1" t="s">
        <v>13</v>
      </c>
      <c r="C449" s="4" t="s">
        <v>1976</v>
      </c>
      <c r="D449" s="1" t="s">
        <v>1977</v>
      </c>
      <c r="E449" s="1" t="s">
        <v>1978</v>
      </c>
      <c r="F449" s="4" t="s">
        <v>16</v>
      </c>
      <c r="G449" s="1" t="s">
        <v>17</v>
      </c>
      <c r="H449" s="1" t="s">
        <v>18</v>
      </c>
      <c r="I449" s="1" t="s">
        <v>19</v>
      </c>
      <c r="J449" s="1" t="s">
        <v>1979</v>
      </c>
      <c r="K449" s="1" t="s">
        <v>21</v>
      </c>
      <c r="L449" s="1" t="str">
        <f>HYPERLINK("https://files.afu.se/Downloads/Transcripts/Inception%20Radio%20(Mike%20Lucas)/2015 08 11 - Inception Radio Network - Oklahoma Girl Scout Murders - Supernatural Girlz_q2Uu32-vk-M - transcript (automated).pdf","Transcript Link")</f>
        <v>Transcript Link</v>
      </c>
      <c r="M449" s="2" t="str">
        <f>HYPERLINK("https://files.afu.se/Downloads/Transcripts/Inception%20Radio%20(Mike%20Lucas)/2015 08 11 - Inception Radio Network - Oklahoma Girl Scout Murders - Supernatural Girlz_q2Uu32-vk-M - transcript (automated).pdf","Transcript Link")</f>
        <v>Transcript Link</v>
      </c>
    </row>
    <row r="450" spans="1:13" ht="300">
      <c r="A450" s="1" t="s">
        <v>1980</v>
      </c>
      <c r="B450" s="1" t="s">
        <v>13</v>
      </c>
      <c r="C450" s="4" t="s">
        <v>1981</v>
      </c>
      <c r="D450" s="1" t="s">
        <v>1982</v>
      </c>
      <c r="E450" s="1" t="s">
        <v>1983</v>
      </c>
      <c r="F450" s="4" t="s">
        <v>16</v>
      </c>
      <c r="G450" s="1" t="s">
        <v>17</v>
      </c>
      <c r="H450" s="1" t="s">
        <v>18</v>
      </c>
      <c r="I450" s="1" t="s">
        <v>19</v>
      </c>
      <c r="J450" s="1" t="s">
        <v>1984</v>
      </c>
      <c r="K450" s="1" t="s">
        <v>21</v>
      </c>
      <c r="L450" s="1" t="str">
        <f>HYPERLINK("https://files.afu.se/Downloads/Transcripts/Inception%20Radio%20(Mike%20Lucas)/2015 08 02 - Inception Radio Network - Kevin Estrella - Pyramids on Mars - TruthFunders Radio_lNT-6fSzsDw - transcript (automated).pdf","Transcript Link")</f>
        <v>Transcript Link</v>
      </c>
      <c r="M450" s="2" t="str">
        <f>HYPERLINK("https://files.afu.se/Downloads/Transcripts/Inception%20Radio%20(Mike%20Lucas)/2015 08 02 - Inception Radio Network - Kevin Estrella - Pyramids on Mars - TruthFunders Radio_lNT-6fSzsDw - transcript (automated).pdf","Transcript Link")</f>
        <v>Transcript Link</v>
      </c>
    </row>
    <row r="451" spans="1:13" ht="409.5">
      <c r="A451" s="1" t="s">
        <v>1980</v>
      </c>
      <c r="B451" s="1" t="s">
        <v>13</v>
      </c>
      <c r="C451" s="4" t="s">
        <v>1985</v>
      </c>
      <c r="D451" s="1" t="s">
        <v>1986</v>
      </c>
      <c r="E451" s="1" t="s">
        <v>1987</v>
      </c>
      <c r="F451" s="4" t="s">
        <v>16</v>
      </c>
      <c r="G451" s="1" t="s">
        <v>17</v>
      </c>
      <c r="H451" s="1" t="s">
        <v>18</v>
      </c>
      <c r="I451" s="1" t="s">
        <v>19</v>
      </c>
      <c r="J451" s="1" t="s">
        <v>1988</v>
      </c>
      <c r="K451" s="1" t="s">
        <v>21</v>
      </c>
      <c r="L451" s="1" t="str">
        <f>HYPERLINK("https://files.afu.se/Downloads/Transcripts/Inception%20Radio%20(Mike%20Lucas)/2015 08 02 - Inception Radio Network - Larry Warren &amp; John Burroughs - Bentwaters UFO Incident - NightVision Radio_NgNj7tKpbBI - transcript (automated).pdf","Transcript Link")</f>
        <v>Transcript Link</v>
      </c>
      <c r="M451" s="2" t="str">
        <f>HYPERLINK("https://files.afu.se/Downloads/Transcripts/Inception%20Radio%20(Mike%20Lucas)/2015 08 02 - Inception Radio Network - Larry Warren &amp; John Burroughs - Bentwaters UFO Incident - NightVision Radio_NgNj7tKpbBI - transcript (automated).pdf","Transcript Link")</f>
        <v>Transcript Link</v>
      </c>
    </row>
    <row r="452" spans="1:13" ht="409.5">
      <c r="A452" s="1" t="s">
        <v>1980</v>
      </c>
      <c r="B452" s="1" t="s">
        <v>13</v>
      </c>
      <c r="C452" s="4" t="s">
        <v>1989</v>
      </c>
      <c r="D452" s="1" t="s">
        <v>1990</v>
      </c>
      <c r="E452" s="1" t="s">
        <v>1991</v>
      </c>
      <c r="F452" s="4" t="s">
        <v>16</v>
      </c>
      <c r="G452" s="1" t="s">
        <v>17</v>
      </c>
      <c r="H452" s="1" t="s">
        <v>18</v>
      </c>
      <c r="I452" s="1" t="s">
        <v>19</v>
      </c>
      <c r="J452" s="1" t="s">
        <v>1992</v>
      </c>
      <c r="K452" s="1" t="s">
        <v>21</v>
      </c>
      <c r="L452" s="1" t="str">
        <f>HYPERLINK("https://files.afu.se/Downloads/Transcripts/Inception%20Radio%20(Mike%20Lucas)/2015 08 02 - Inception Radio Network - Patricia Baker &amp; Beck Andreasson - Mapping The Afterlife - NightVision Radio_6dneNNWR6_U - transcript (automated).pdf","Transcript Link")</f>
        <v>Transcript Link</v>
      </c>
      <c r="M452" s="2" t="str">
        <f>HYPERLINK("https://files.afu.se/Downloads/Transcripts/Inception%20Radio%20(Mike%20Lucas)/2015 08 02 - Inception Radio Network - Patricia Baker &amp; Beck Andreasson - Mapping The Afterlife - NightVision Radio_6dneNNWR6_U - transcript (automated).pdf","Transcript Link")</f>
        <v>Transcript Link</v>
      </c>
    </row>
    <row r="453" spans="1:13" ht="330">
      <c r="A453" s="1" t="s">
        <v>1980</v>
      </c>
      <c r="B453" s="1" t="s">
        <v>13</v>
      </c>
      <c r="C453" s="4" t="s">
        <v>1993</v>
      </c>
      <c r="D453" s="1" t="s">
        <v>1994</v>
      </c>
      <c r="E453" s="1" t="s">
        <v>1995</v>
      </c>
      <c r="F453" s="4" t="s">
        <v>16</v>
      </c>
      <c r="G453" s="1" t="s">
        <v>17</v>
      </c>
      <c r="H453" s="1" t="s">
        <v>18</v>
      </c>
      <c r="I453" s="1" t="s">
        <v>19</v>
      </c>
      <c r="J453" s="1" t="s">
        <v>1996</v>
      </c>
      <c r="K453" s="1" t="s">
        <v>21</v>
      </c>
      <c r="L453" s="1" t="str">
        <f>HYPERLINK("https://files.afu.se/Downloads/Transcripts/Inception%20Radio%20(Mike%20Lucas)/2015 08 02 - Inception Radio Network - Jeannie Whyte - Practical Psychic Powers - Center of Light Radio_7Ph3LVnTNuI - transcript (automated).pdf","Transcript Link")</f>
        <v>Transcript Link</v>
      </c>
      <c r="M453" s="2" t="str">
        <f>HYPERLINK("https://files.afu.se/Downloads/Transcripts/Inception%20Radio%20(Mike%20Lucas)/2015 08 02 - Inception Radio Network - Jeannie Whyte - Practical Psychic Powers - Center of Light Radio_7Ph3LVnTNuI - transcript (automated).pdf","Transcript Link")</f>
        <v>Transcript Link</v>
      </c>
    </row>
    <row r="454" spans="1:13" ht="409.5">
      <c r="A454" s="1" t="s">
        <v>1980</v>
      </c>
      <c r="B454" s="1" t="s">
        <v>13</v>
      </c>
      <c r="C454" s="4" t="s">
        <v>1997</v>
      </c>
      <c r="D454" s="1" t="s">
        <v>1998</v>
      </c>
      <c r="E454" s="1" t="s">
        <v>1999</v>
      </c>
      <c r="F454" s="4" t="s">
        <v>16</v>
      </c>
      <c r="G454" s="1" t="s">
        <v>17</v>
      </c>
      <c r="H454" s="1" t="s">
        <v>18</v>
      </c>
      <c r="I454" s="1" t="s">
        <v>19</v>
      </c>
      <c r="J454" s="1" t="s">
        <v>2000</v>
      </c>
      <c r="K454" s="1" t="s">
        <v>21</v>
      </c>
      <c r="L454" s="1" t="str">
        <f>HYPERLINK("https://files.afu.se/Downloads/Transcripts/Inception%20Radio%20(Mike%20Lucas)/2015 08 02 - Inception Radio Network - Dr. John Ward &amp; Carmen Boulter - The Exodus of Egypt - Just Energy Radio_NemTrxaez4w - transcript (automated).pdf","Transcript Link")</f>
        <v>Transcript Link</v>
      </c>
      <c r="M454" s="2" t="str">
        <f>HYPERLINK("https://files.afu.se/Downloads/Transcripts/Inception%20Radio%20(Mike%20Lucas)/2015 08 02 - Inception Radio Network - Dr. John Ward &amp; Carmen Boulter - The Exodus of Egypt - Just Energy Radio_NemTrxaez4w - transcript (automated).pdf","Transcript Link")</f>
        <v>Transcript Link</v>
      </c>
    </row>
    <row r="455" spans="1:13" ht="375">
      <c r="A455" s="1" t="s">
        <v>2001</v>
      </c>
      <c r="B455" s="1" t="s">
        <v>13</v>
      </c>
      <c r="C455" s="4" t="s">
        <v>2002</v>
      </c>
      <c r="D455" s="1" t="s">
        <v>2003</v>
      </c>
      <c r="E455" s="1" t="s">
        <v>2004</v>
      </c>
      <c r="F455" s="4" t="s">
        <v>16</v>
      </c>
      <c r="G455" s="1" t="s">
        <v>17</v>
      </c>
      <c r="H455" s="1" t="s">
        <v>18</v>
      </c>
      <c r="I455" s="1" t="s">
        <v>19</v>
      </c>
      <c r="J455" s="1" t="s">
        <v>2005</v>
      </c>
      <c r="K455" s="1" t="s">
        <v>21</v>
      </c>
      <c r="L455" s="1" t="str">
        <f>HYPERLINK("https://files.afu.se/Downloads/Transcripts/Inception%20Radio%20(Mike%20Lucas)/2015 08 01 - Inception Radio Network - David Marler - Stealth Flying Triangle - PANG Radio - Insider's Preview_vd7G79c15eA - transcript (automated).pdf","Transcript Link")</f>
        <v>Transcript Link</v>
      </c>
      <c r="M455" s="2" t="str">
        <f>HYPERLINK("https://files.afu.se/Downloads/Transcripts/Inception%20Radio%20(Mike%20Lucas)/2015 08 01 - Inception Radio Network - David Marler - Stealth Flying Triangle - PANG Radio - Insider's Preview_vd7G79c15eA - transcript (automated).pdf","Transcript Link")</f>
        <v>Transcript Link</v>
      </c>
    </row>
    <row r="456" spans="1:13" ht="300">
      <c r="A456" s="1" t="s">
        <v>2001</v>
      </c>
      <c r="B456" s="1" t="s">
        <v>13</v>
      </c>
      <c r="C456" s="4" t="s">
        <v>2006</v>
      </c>
      <c r="D456" s="1" t="s">
        <v>2007</v>
      </c>
      <c r="E456" s="1" t="s">
        <v>2008</v>
      </c>
      <c r="F456" s="4" t="s">
        <v>16</v>
      </c>
      <c r="G456" s="1" t="s">
        <v>17</v>
      </c>
      <c r="H456" s="1" t="s">
        <v>18</v>
      </c>
      <c r="I456" s="1" t="s">
        <v>19</v>
      </c>
      <c r="J456" s="1" t="s">
        <v>2009</v>
      </c>
      <c r="K456" s="1" t="s">
        <v>21</v>
      </c>
      <c r="L456" s="1" t="str">
        <f>HYPERLINK("https://files.afu.se/Downloads/Transcripts/Inception%20Radio%20(Mike%20Lucas)/2015 08 01 - Inception Radio Network - Nick Redfern 2.0 - Alien Close-Encounters - PANG Radio - Insider's Preview_DF2aKqOC3s4 - transcript (automated).pdf","Transcript Link")</f>
        <v>Transcript Link</v>
      </c>
      <c r="M456" s="2" t="str">
        <f>HYPERLINK("https://files.afu.se/Downloads/Transcripts/Inception%20Radio%20(Mike%20Lucas)/2015 08 01 - Inception Radio Network - Nick Redfern 2.0 - Alien Close-Encounters - PANG Radio - Insider's Preview_DF2aKqOC3s4 - transcript (automated).pdf","Transcript Link")</f>
        <v>Transcript Link</v>
      </c>
    </row>
    <row r="457" spans="1:13" ht="345">
      <c r="A457" s="1" t="s">
        <v>2001</v>
      </c>
      <c r="B457" s="1" t="s">
        <v>13</v>
      </c>
      <c r="C457" s="4" t="s">
        <v>2010</v>
      </c>
      <c r="D457" s="1" t="s">
        <v>2011</v>
      </c>
      <c r="E457" s="1" t="s">
        <v>2012</v>
      </c>
      <c r="F457" s="4" t="s">
        <v>16</v>
      </c>
      <c r="G457" s="1" t="s">
        <v>17</v>
      </c>
      <c r="H457" s="1" t="s">
        <v>18</v>
      </c>
      <c r="I457" s="1" t="s">
        <v>19</v>
      </c>
      <c r="J457" s="1" t="s">
        <v>2013</v>
      </c>
      <c r="K457" s="1" t="s">
        <v>21</v>
      </c>
      <c r="L457" s="1" t="str">
        <f>HYPERLINK("https://files.afu.se/Downloads/Transcripts/Inception%20Radio%20(Mike%20Lucas)/2015 08 01 - Inception Radio Network - Donald M. Ware - Shadow Agencies &amp; UFOs - California Mufon Radio_b63X6yb_EFI - transcript (automated).pdf","Transcript Link")</f>
        <v>Transcript Link</v>
      </c>
      <c r="M457" s="2" t="str">
        <f>HYPERLINK("https://files.afu.se/Downloads/Transcripts/Inception%20Radio%20(Mike%20Lucas)/2015 08 01 - Inception Radio Network - Donald M. Ware - Shadow Agencies &amp; UFOs - California Mufon Radio_b63X6yb_EFI - transcript (automated).pdf","Transcript Link")</f>
        <v>Transcript Link</v>
      </c>
    </row>
    <row r="458" spans="1:13" ht="375">
      <c r="A458" s="1" t="s">
        <v>2001</v>
      </c>
      <c r="B458" s="1" t="s">
        <v>13</v>
      </c>
      <c r="C458" s="4" t="s">
        <v>2014</v>
      </c>
      <c r="D458" s="1" t="s">
        <v>2015</v>
      </c>
      <c r="E458" s="1" t="s">
        <v>2016</v>
      </c>
      <c r="F458" s="4" t="s">
        <v>16</v>
      </c>
      <c r="G458" s="1" t="s">
        <v>17</v>
      </c>
      <c r="H458" s="1" t="s">
        <v>18</v>
      </c>
      <c r="I458" s="1" t="s">
        <v>19</v>
      </c>
      <c r="J458" s="1" t="s">
        <v>2017</v>
      </c>
      <c r="K458" s="1" t="s">
        <v>21</v>
      </c>
      <c r="L458" s="1" t="str">
        <f>HYPERLINK("https://files.afu.se/Downloads/Transcripts/Inception%20Radio%20(Mike%20Lucas)/2015 08 01 - Inception Radio Network - Paddy Fievet - Mysticism &amp; Personal Empowerment - EPIC Voyagers Radio_06ual96ux28 - transcript (automated).pdf","Transcript Link")</f>
        <v>Transcript Link</v>
      </c>
      <c r="M458" s="2" t="str">
        <f>HYPERLINK("https://files.afu.se/Downloads/Transcripts/Inception%20Radio%20(Mike%20Lucas)/2015 08 01 - Inception Radio Network - Paddy Fievet - Mysticism &amp; Personal Empowerment - EPIC Voyagers Radio_06ual96ux28 - transcript (automated).pdf","Transcript Link")</f>
        <v>Transcript Link</v>
      </c>
    </row>
    <row r="459" spans="1:13" ht="360">
      <c r="A459" s="1" t="s">
        <v>2018</v>
      </c>
      <c r="B459" s="1" t="s">
        <v>13</v>
      </c>
      <c r="C459" s="4" t="s">
        <v>2019</v>
      </c>
      <c r="D459" s="1" t="s">
        <v>2020</v>
      </c>
      <c r="E459" s="1" t="s">
        <v>2021</v>
      </c>
      <c r="F459" s="4" t="s">
        <v>16</v>
      </c>
      <c r="G459" s="1" t="s">
        <v>17</v>
      </c>
      <c r="H459" s="1" t="s">
        <v>18</v>
      </c>
      <c r="I459" s="1" t="s">
        <v>19</v>
      </c>
      <c r="J459" s="1" t="s">
        <v>2022</v>
      </c>
      <c r="K459" s="1" t="s">
        <v>21</v>
      </c>
      <c r="L459" s="1" t="str">
        <f>HYPERLINK("https://files.afu.se/Downloads/Transcripts/Inception%20Radio%20(Mike%20Lucas)/2015 07 31 - Inception Radio Network - Josh LaJuanie &amp; Chef Del Sroufe - Healthy Foods - Just Energy Radio_uK_dvv7Ec58 - transcript (automated).pdf","Transcript Link")</f>
        <v>Transcript Link</v>
      </c>
      <c r="M459" s="2" t="str">
        <f>HYPERLINK("https://files.afu.se/Downloads/Transcripts/Inception%20Radio%20(Mike%20Lucas)/2015 07 31 - Inception Radio Network - Josh LaJuanie &amp; Chef Del Sroufe - Healthy Foods - Just Energy Radio_uK_dvv7Ec58 - transcript (automated).pdf","Transcript Link")</f>
        <v>Transcript Link</v>
      </c>
    </row>
    <row r="460" spans="1:13" ht="409.5">
      <c r="A460" s="1" t="s">
        <v>2018</v>
      </c>
      <c r="B460" s="1" t="s">
        <v>13</v>
      </c>
      <c r="C460" s="4" t="s">
        <v>2023</v>
      </c>
      <c r="D460" s="1" t="s">
        <v>2024</v>
      </c>
      <c r="E460" s="1" t="s">
        <v>2025</v>
      </c>
      <c r="F460" s="4" t="s">
        <v>16</v>
      </c>
      <c r="G460" s="1" t="s">
        <v>17</v>
      </c>
      <c r="H460" s="1" t="s">
        <v>18</v>
      </c>
      <c r="I460" s="1" t="s">
        <v>19</v>
      </c>
      <c r="J460" s="1" t="s">
        <v>2026</v>
      </c>
      <c r="K460" s="1" t="s">
        <v>21</v>
      </c>
      <c r="L460" s="1" t="str">
        <f>HYPERLINK("https://files.afu.se/Downloads/Transcripts/Inception%20Radio%20(Mike%20Lucas)/2015 07 31 - Inception Radio Network - Cort Lindahl &amp; Gary Gianotti - Rhode Island’s Newport Tower - NightVision Radio_U07KeYaPyc0 - transcript (automated).pdf","Transcript Link")</f>
        <v>Transcript Link</v>
      </c>
      <c r="M460" s="2" t="str">
        <f>HYPERLINK("https://files.afu.se/Downloads/Transcripts/Inception%20Radio%20(Mike%20Lucas)/2015 07 31 - Inception Radio Network - Cort Lindahl &amp; Gary Gianotti - Rhode Island’s Newport Tower - NightVision Radio_U07KeYaPyc0 - transcript (automated).pdf","Transcript Link")</f>
        <v>Transcript Link</v>
      </c>
    </row>
    <row r="461" spans="1:13" ht="255">
      <c r="A461" s="1" t="s">
        <v>2018</v>
      </c>
      <c r="B461" s="1" t="s">
        <v>13</v>
      </c>
      <c r="C461" s="4" t="s">
        <v>2027</v>
      </c>
      <c r="D461" s="1" t="s">
        <v>2028</v>
      </c>
      <c r="E461" s="1" t="s">
        <v>2029</v>
      </c>
      <c r="F461" s="4" t="s">
        <v>16</v>
      </c>
      <c r="G461" s="1" t="s">
        <v>17</v>
      </c>
      <c r="H461" s="1" t="s">
        <v>18</v>
      </c>
      <c r="I461" s="1" t="s">
        <v>19</v>
      </c>
      <c r="J461" s="1" t="s">
        <v>2030</v>
      </c>
      <c r="K461" s="1" t="s">
        <v>21</v>
      </c>
      <c r="L461" s="1" t="str">
        <f>HYPERLINK("https://files.afu.se/Downloads/Transcripts/Inception%20Radio%20(Mike%20Lucas)/2015 07 31 - Inception Radio Network - Larry Holcombe - U.S. Presidents &amp; UFOs - Supernatural Girlz_aUWhWeVEy4w - transcript (automated).pdf","Transcript Link")</f>
        <v>Transcript Link</v>
      </c>
      <c r="M461" s="2" t="str">
        <f>HYPERLINK("https://files.afu.se/Downloads/Transcripts/Inception%20Radio%20(Mike%20Lucas)/2015 07 31 - Inception Radio Network - Larry Holcombe - U.S. Presidents &amp; UFOs - Supernatural Girlz_aUWhWeVEy4w - transcript (automated).pdf","Transcript Link")</f>
        <v>Transcript Link</v>
      </c>
    </row>
    <row r="462" spans="1:13" ht="330">
      <c r="A462" s="1" t="s">
        <v>2018</v>
      </c>
      <c r="B462" s="1" t="s">
        <v>13</v>
      </c>
      <c r="C462" s="4" t="s">
        <v>2031</v>
      </c>
      <c r="D462" s="1" t="s">
        <v>2032</v>
      </c>
      <c r="E462" s="1" t="s">
        <v>2033</v>
      </c>
      <c r="F462" s="4" t="s">
        <v>16</v>
      </c>
      <c r="G462" s="1" t="s">
        <v>17</v>
      </c>
      <c r="H462" s="1" t="s">
        <v>18</v>
      </c>
      <c r="I462" s="1" t="s">
        <v>19</v>
      </c>
      <c r="J462" s="1" t="s">
        <v>2034</v>
      </c>
      <c r="K462" s="1" t="s">
        <v>21</v>
      </c>
      <c r="L462" s="1" t="str">
        <f>HYPERLINK("https://files.afu.se/Downloads/Transcripts/Inception%20Radio%20(Mike%20Lucas)/2015 07 31 - Inception Radio Network - Harvey Pratt - The Folklore of Bigfoot - NightVision Radio_L7to1fgLDsc - transcript (automated).pdf","Transcript Link")</f>
        <v>Transcript Link</v>
      </c>
      <c r="M462" s="2" t="str">
        <f>HYPERLINK("https://files.afu.se/Downloads/Transcripts/Inception%20Radio%20(Mike%20Lucas)/2015 07 31 - Inception Radio Network - Harvey Pratt - The Folklore of Bigfoot - NightVision Radio_L7to1fgLDsc - transcript (automated).pdf","Transcript Link")</f>
        <v>Transcript Link</v>
      </c>
    </row>
    <row r="463" spans="1:13" ht="195">
      <c r="A463" s="1" t="s">
        <v>2035</v>
      </c>
      <c r="B463" s="1" t="s">
        <v>13</v>
      </c>
      <c r="C463" s="4" t="s">
        <v>2036</v>
      </c>
      <c r="D463" s="1" t="s">
        <v>2037</v>
      </c>
      <c r="E463" s="1" t="s">
        <v>2038</v>
      </c>
      <c r="F463" s="4" t="s">
        <v>16</v>
      </c>
      <c r="G463" s="1" t="s">
        <v>17</v>
      </c>
      <c r="H463" s="1" t="s">
        <v>18</v>
      </c>
      <c r="I463" s="1" t="s">
        <v>19</v>
      </c>
      <c r="J463" s="1" t="s">
        <v>2039</v>
      </c>
      <c r="K463" s="1" t="s">
        <v>21</v>
      </c>
      <c r="L463" s="1" t="str">
        <f>HYPERLINK("https://files.afu.se/Downloads/Transcripts/Inception%20Radio%20(Mike%20Lucas)/2015 07 30 - Inception Radio Network - Robert Major &amp; Antonette Bender - Ghost Hunting - TruthFunders Radio_Urt1CmQkfDc - transcript (automated).pdf","Transcript Link")</f>
        <v>Transcript Link</v>
      </c>
      <c r="M463" s="2" t="str">
        <f>HYPERLINK("https://files.afu.se/Downloads/Transcripts/Inception%20Radio%20(Mike%20Lucas)/2015 07 30 - Inception Radio Network - Robert Major &amp; Antonette Bender - Ghost Hunting - TruthFunders Radio_Urt1CmQkfDc - transcript (automated).pdf","Transcript Link")</f>
        <v>Transcript Link</v>
      </c>
    </row>
    <row r="464" spans="1:13" ht="210">
      <c r="A464" s="1" t="s">
        <v>2040</v>
      </c>
      <c r="B464" s="1" t="s">
        <v>13</v>
      </c>
      <c r="C464" s="4" t="s">
        <v>2041</v>
      </c>
      <c r="D464" s="1" t="s">
        <v>2042</v>
      </c>
      <c r="E464" s="1" t="s">
        <v>2043</v>
      </c>
      <c r="F464" s="4" t="s">
        <v>16</v>
      </c>
      <c r="G464" s="1" t="s">
        <v>17</v>
      </c>
      <c r="H464" s="1" t="s">
        <v>18</v>
      </c>
      <c r="I464" s="1" t="s">
        <v>19</v>
      </c>
      <c r="J464" s="1" t="s">
        <v>2044</v>
      </c>
      <c r="K464" s="1" t="s">
        <v>21</v>
      </c>
      <c r="L464" s="1" t="str">
        <f>HYPERLINK("https://files.afu.se/Downloads/Transcripts/Inception%20Radio%20(Mike%20Lucas)/2015 07 29 - Inception Radio Network - Jon E. Mica - The Autistic Holocaust - Heidi Hollis The Outlander_Ox-2azvcAgg - transcript (automated).pdf","Transcript Link")</f>
        <v>Transcript Link</v>
      </c>
      <c r="M464" s="2" t="str">
        <f>HYPERLINK("https://files.afu.se/Downloads/Transcripts/Inception%20Radio%20(Mike%20Lucas)/2015 07 29 - Inception Radio Network - Jon E. Mica - The Autistic Holocaust - Heidi Hollis The Outlander_Ox-2azvcAgg - transcript (automated).pdf","Transcript Link")</f>
        <v>Transcript Link</v>
      </c>
    </row>
    <row r="465" spans="1:13" ht="285">
      <c r="A465" s="1" t="s">
        <v>2045</v>
      </c>
      <c r="B465" s="1" t="s">
        <v>13</v>
      </c>
      <c r="C465" s="4" t="s">
        <v>2046</v>
      </c>
      <c r="D465" s="1" t="s">
        <v>2047</v>
      </c>
      <c r="E465" s="1" t="s">
        <v>2048</v>
      </c>
      <c r="F465" s="4" t="s">
        <v>16</v>
      </c>
      <c r="G465" s="1" t="s">
        <v>17</v>
      </c>
      <c r="H465" s="1" t="s">
        <v>18</v>
      </c>
      <c r="I465" s="1" t="s">
        <v>19</v>
      </c>
      <c r="J465" s="1" t="s">
        <v>2049</v>
      </c>
      <c r="K465" s="1" t="s">
        <v>21</v>
      </c>
      <c r="L465" s="1" t="str">
        <f>HYPERLINK("https://files.afu.se/Downloads/Transcripts/Inception%20Radio%20(Mike%20Lucas)/2015 07 28 - Inception Radio Network - Mark Zaskey - Genetic Evidence of Bigfoot -PANG Radio - Insider's Preview_PteL2Fp3stU - transcript (automated).pdf","Transcript Link")</f>
        <v>Transcript Link</v>
      </c>
      <c r="M465" s="2" t="str">
        <f>HYPERLINK("https://files.afu.se/Downloads/Transcripts/Inception%20Radio%20(Mike%20Lucas)/2015 07 28 - Inception Radio Network - Mark Zaskey - Genetic Evidence of Bigfoot -PANG Radio - Insider's Preview_PteL2Fp3stU - transcript (automated).pdf","Transcript Link")</f>
        <v>Transcript Link</v>
      </c>
    </row>
    <row r="466" spans="1:13" ht="330">
      <c r="A466" s="1" t="s">
        <v>2050</v>
      </c>
      <c r="B466" s="1" t="s">
        <v>13</v>
      </c>
      <c r="C466" s="4" t="s">
        <v>2051</v>
      </c>
      <c r="D466" s="1" t="s">
        <v>2052</v>
      </c>
      <c r="E466" s="1" t="s">
        <v>2053</v>
      </c>
      <c r="F466" s="4" t="s">
        <v>16</v>
      </c>
      <c r="G466" s="1" t="s">
        <v>17</v>
      </c>
      <c r="H466" s="1" t="s">
        <v>18</v>
      </c>
      <c r="I466" s="1" t="s">
        <v>19</v>
      </c>
      <c r="J466" s="1" t="s">
        <v>2054</v>
      </c>
      <c r="K466" s="1" t="s">
        <v>21</v>
      </c>
      <c r="L466" s="1" t="str">
        <f>HYPERLINK("https://files.afu.se/Downloads/Transcripts/Inception%20Radio%20(Mike%20Lucas)/2015 07 26 - Inception Radio Network - Marc Crossette - Consciousness &amp; UFOs - California Mufon Radio_zhXtzhXC2bM - transcript (automated).pdf","Transcript Link")</f>
        <v>Transcript Link</v>
      </c>
      <c r="M466" s="2" t="str">
        <f>HYPERLINK("https://files.afu.se/Downloads/Transcripts/Inception%20Radio%20(Mike%20Lucas)/2015 07 26 - Inception Radio Network - Marc Crossette - Consciousness &amp; UFOs - California Mufon Radio_zhXtzhXC2bM - transcript (automated).pdf","Transcript Link")</f>
        <v>Transcript Link</v>
      </c>
    </row>
    <row r="467" spans="1:13" ht="409.5">
      <c r="A467" s="1" t="s">
        <v>2055</v>
      </c>
      <c r="B467" s="1" t="s">
        <v>13</v>
      </c>
      <c r="C467" s="4" t="s">
        <v>2056</v>
      </c>
      <c r="D467" s="1" t="s">
        <v>2057</v>
      </c>
      <c r="E467" s="1" t="s">
        <v>2058</v>
      </c>
      <c r="F467" s="4" t="s">
        <v>16</v>
      </c>
      <c r="G467" s="1" t="s">
        <v>17</v>
      </c>
      <c r="H467" s="1" t="s">
        <v>18</v>
      </c>
      <c r="I467" s="1" t="s">
        <v>19</v>
      </c>
      <c r="J467" s="1" t="s">
        <v>2059</v>
      </c>
      <c r="K467" s="1" t="s">
        <v>21</v>
      </c>
      <c r="L467" s="1" t="str">
        <f>HYPERLINK("https://files.afu.se/Downloads/Transcripts/Inception%20Radio%20(Mike%20Lucas)/2015 07 25 - Inception Radio Network - Grant Cameron -  Classified UFO Documents Buried at Area 51 - EPIC Voyagers Radio_qNz-rlTC0Qs - transcript (automated).pdf","Transcript Link")</f>
        <v>Transcript Link</v>
      </c>
      <c r="M467" s="2" t="str">
        <f>HYPERLINK("https://files.afu.se/Downloads/Transcripts/Inception%20Radio%20(Mike%20Lucas)/2015 07 25 - Inception Radio Network - Grant Cameron -  Classified UFO Documents Buried at Area 51 - EPIC Voyagers Radio_qNz-rlTC0Qs - transcript (automated).pdf","Transcript Link")</f>
        <v>Transcript Link</v>
      </c>
    </row>
    <row r="468" spans="1:13" ht="330">
      <c r="A468" s="1" t="s">
        <v>2055</v>
      </c>
      <c r="B468" s="1" t="s">
        <v>13</v>
      </c>
      <c r="C468" s="4" t="s">
        <v>2060</v>
      </c>
      <c r="D468" s="1" t="s">
        <v>2061</v>
      </c>
      <c r="E468" s="1" t="s">
        <v>2062</v>
      </c>
      <c r="F468" s="4" t="s">
        <v>16</v>
      </c>
      <c r="G468" s="1" t="s">
        <v>17</v>
      </c>
      <c r="H468" s="1" t="s">
        <v>18</v>
      </c>
      <c r="I468" s="1" t="s">
        <v>19</v>
      </c>
      <c r="J468" s="1" t="s">
        <v>2063</v>
      </c>
      <c r="K468" s="1" t="s">
        <v>21</v>
      </c>
      <c r="L468" s="1" t="str">
        <f>HYPERLINK("https://files.afu.se/Downloads/Transcripts/Inception%20Radio%20(Mike%20Lucas)/2015 07 25 - Inception Radio Network - Keola &amp; Kanoa - Sacred Mana of Truth - EPIC Voyagers Radio_upid2clcR44 - transcript (automated).pdf","Transcript Link")</f>
        <v>Transcript Link</v>
      </c>
      <c r="M468" s="2" t="str">
        <f>HYPERLINK("https://files.afu.se/Downloads/Transcripts/Inception%20Radio%20(Mike%20Lucas)/2015 07 25 - Inception Radio Network - Keola &amp; Kanoa - Sacred Mana of Truth - EPIC Voyagers Radio_upid2clcR44 - transcript (automated).pdf","Transcript Link")</f>
        <v>Transcript Link</v>
      </c>
    </row>
    <row r="469" spans="1:13" ht="409.5">
      <c r="A469" s="1" t="s">
        <v>2055</v>
      </c>
      <c r="B469" s="1" t="s">
        <v>13</v>
      </c>
      <c r="C469" s="4" t="s">
        <v>2064</v>
      </c>
      <c r="D469" s="1" t="s">
        <v>2065</v>
      </c>
      <c r="E469" s="1" t="s">
        <v>2066</v>
      </c>
      <c r="F469" s="4" t="s">
        <v>16</v>
      </c>
      <c r="G469" s="1" t="s">
        <v>17</v>
      </c>
      <c r="H469" s="1" t="s">
        <v>18</v>
      </c>
      <c r="I469" s="1" t="s">
        <v>19</v>
      </c>
      <c r="J469" s="1" t="s">
        <v>2067</v>
      </c>
      <c r="K469" s="1" t="s">
        <v>21</v>
      </c>
      <c r="L469" s="1" t="str">
        <f>HYPERLINK("https://files.afu.se/Downloads/Transcripts/Inception%20Radio%20(Mike%20Lucas)/2015 07 25 - Inception Radio Network - Brandon Herd &amp; Jerret Gardner - Lost American Civilizations - Just Energy Radio_-w-TsMTDGFI - transcript (automated).pdf","Transcript Link")</f>
        <v>Transcript Link</v>
      </c>
      <c r="M469" s="2" t="str">
        <f>HYPERLINK("https://files.afu.se/Downloads/Transcripts/Inception%20Radio%20(Mike%20Lucas)/2015 07 25 - Inception Radio Network - Brandon Herd &amp; Jerret Gardner - Lost American Civilizations - Just Energy Radio_-w-TsMTDGFI - transcript (automated).pdf","Transcript Link")</f>
        <v>Transcript Link</v>
      </c>
    </row>
    <row r="470" spans="1:13" ht="409.5">
      <c r="A470" s="1" t="s">
        <v>2055</v>
      </c>
      <c r="B470" s="1" t="s">
        <v>13</v>
      </c>
      <c r="C470" s="4" t="s">
        <v>2068</v>
      </c>
      <c r="D470" s="1" t="s">
        <v>2069</v>
      </c>
      <c r="E470" s="1" t="s">
        <v>2070</v>
      </c>
      <c r="F470" s="4" t="s">
        <v>16</v>
      </c>
      <c r="G470" s="1" t="s">
        <v>17</v>
      </c>
      <c r="H470" s="1" t="s">
        <v>18</v>
      </c>
      <c r="I470" s="1" t="s">
        <v>19</v>
      </c>
      <c r="J470" s="1" t="s">
        <v>2071</v>
      </c>
      <c r="K470" s="1" t="s">
        <v>21</v>
      </c>
      <c r="L470" s="1" t="str">
        <f>HYPERLINK("https://files.afu.se/Downloads/Transcripts/Inception%20Radio%20(Mike%20Lucas)/2015 07 25 - Inception Radio Network - Dr. John Robinson - Reversing the Cycle of Aging - Color of Light Radio_5OGvBWp1As8 - transcript (automated).pdf","Transcript Link")</f>
        <v>Transcript Link</v>
      </c>
      <c r="M470" s="2" t="str">
        <f>HYPERLINK("https://files.afu.se/Downloads/Transcripts/Inception%20Radio%20(Mike%20Lucas)/2015 07 25 - Inception Radio Network - Dr. John Robinson - Reversing the Cycle of Aging - Color of Light Radio_5OGvBWp1As8 - transcript (automated).pdf","Transcript Link")</f>
        <v>Transcript Link</v>
      </c>
    </row>
    <row r="471" spans="1:13" ht="409.5">
      <c r="A471" s="1" t="s">
        <v>2055</v>
      </c>
      <c r="B471" s="1" t="s">
        <v>13</v>
      </c>
      <c r="C471" s="4" t="s">
        <v>2072</v>
      </c>
      <c r="D471" s="1" t="s">
        <v>2073</v>
      </c>
      <c r="E471" s="1" t="s">
        <v>2074</v>
      </c>
      <c r="F471" s="4" t="s">
        <v>16</v>
      </c>
      <c r="G471" s="1" t="s">
        <v>17</v>
      </c>
      <c r="H471" s="1" t="s">
        <v>18</v>
      </c>
      <c r="I471" s="1" t="s">
        <v>19</v>
      </c>
      <c r="J471" s="1" t="s">
        <v>2075</v>
      </c>
      <c r="K471" s="1" t="s">
        <v>21</v>
      </c>
      <c r="L471" s="1" t="str">
        <f>HYPERLINK("https://files.afu.se/Downloads/Transcripts/Inception%20Radio%20(Mike%20Lucas)/2015 07 25 - Inception Radio Network - Jose Escamilla - Moon Landscape Secrets - NightVision Radio_bBA2XyWxMGM - transcript (automated).pdf","Transcript Link")</f>
        <v>Transcript Link</v>
      </c>
      <c r="M471" s="2" t="str">
        <f>HYPERLINK("https://files.afu.se/Downloads/Transcripts/Inception%20Radio%20(Mike%20Lucas)/2015 07 25 - Inception Radio Network - Jose Escamilla - Moon Landscape Secrets - NightVision Radio_bBA2XyWxMGM - transcript (automated).pdf","Transcript Link")</f>
        <v>Transcript Link</v>
      </c>
    </row>
    <row r="472" spans="1:13" ht="225">
      <c r="A472" s="1" t="s">
        <v>2055</v>
      </c>
      <c r="B472" s="1" t="s">
        <v>13</v>
      </c>
      <c r="C472" s="4" t="s">
        <v>2076</v>
      </c>
      <c r="D472" s="1" t="s">
        <v>2077</v>
      </c>
      <c r="E472" s="1" t="s">
        <v>2078</v>
      </c>
      <c r="F472" s="4" t="s">
        <v>16</v>
      </c>
      <c r="G472" s="1" t="s">
        <v>17</v>
      </c>
      <c r="H472" s="1" t="s">
        <v>18</v>
      </c>
      <c r="I472" s="1" t="s">
        <v>19</v>
      </c>
      <c r="J472" s="1" t="s">
        <v>2079</v>
      </c>
      <c r="K472" s="1" t="s">
        <v>21</v>
      </c>
      <c r="L472" s="1" t="str">
        <f>HYPERLINK("https://files.afu.se/Downloads/Transcripts/Inception%20Radio%20(Mike%20Lucas)/2015 07 25 - Inception Radio Network - Huggins &amp; Abrahams - Love &amp; Saucers - NightVision Radio_WjHK9Dx0NdY - transcript (automated).pdf","Transcript Link")</f>
        <v>Transcript Link</v>
      </c>
      <c r="M472" s="2" t="str">
        <f>HYPERLINK("https://files.afu.se/Downloads/Transcripts/Inception%20Radio%20(Mike%20Lucas)/2015 07 25 - Inception Radio Network - Huggins &amp; Abrahams - Love &amp; Saucers - NightVision Radio_WjHK9Dx0NdY - transcript (automated).pdf","Transcript Link")</f>
        <v>Transcript Link</v>
      </c>
    </row>
    <row r="473" spans="1:13" ht="330">
      <c r="A473" s="1" t="s">
        <v>2055</v>
      </c>
      <c r="B473" s="1" t="s">
        <v>13</v>
      </c>
      <c r="C473" s="4" t="s">
        <v>2080</v>
      </c>
      <c r="D473" s="1" t="s">
        <v>2081</v>
      </c>
      <c r="E473" s="1" t="s">
        <v>2082</v>
      </c>
      <c r="F473" s="4" t="s">
        <v>16</v>
      </c>
      <c r="G473" s="1" t="s">
        <v>17</v>
      </c>
      <c r="H473" s="1" t="s">
        <v>18</v>
      </c>
      <c r="I473" s="1" t="s">
        <v>19</v>
      </c>
      <c r="J473" s="1" t="s">
        <v>2083</v>
      </c>
      <c r="K473" s="1" t="s">
        <v>21</v>
      </c>
      <c r="L473" s="1" t="str">
        <f>HYPERLINK("https://files.afu.se/Downloads/Transcripts/Inception%20Radio%20(Mike%20Lucas)/2015 07 25 - Inception Radio Network - Dick &amp; Marilyn Carlson 2.0 - Lost UFO Files -PANG Radio - Insider's Preview_McWXVHG3LFk - transcript (automated).pdf","Transcript Link")</f>
        <v>Transcript Link</v>
      </c>
      <c r="M473" s="2" t="str">
        <f>HYPERLINK("https://files.afu.se/Downloads/Transcripts/Inception%20Radio%20(Mike%20Lucas)/2015 07 25 - Inception Radio Network - Dick &amp; Marilyn Carlson 2.0 - Lost UFO Files -PANG Radio - Insider's Preview_McWXVHG3LFk - transcript (automated).pdf","Transcript Link")</f>
        <v>Transcript Link</v>
      </c>
    </row>
    <row r="474" spans="1:13" ht="270">
      <c r="A474" s="1" t="s">
        <v>2055</v>
      </c>
      <c r="B474" s="1" t="s">
        <v>13</v>
      </c>
      <c r="C474" s="4" t="s">
        <v>2084</v>
      </c>
      <c r="D474" s="1" t="s">
        <v>2085</v>
      </c>
      <c r="E474" s="1" t="s">
        <v>2086</v>
      </c>
      <c r="F474" s="4" t="s">
        <v>16</v>
      </c>
      <c r="G474" s="1" t="s">
        <v>17</v>
      </c>
      <c r="H474" s="1" t="s">
        <v>18</v>
      </c>
      <c r="I474" s="1" t="s">
        <v>19</v>
      </c>
      <c r="J474" s="1" t="s">
        <v>2087</v>
      </c>
      <c r="K474" s="1" t="s">
        <v>21</v>
      </c>
      <c r="L474" s="1" t="str">
        <f>HYPERLINK("https://files.afu.se/Downloads/Transcripts/Inception%20Radio%20(Mike%20Lucas)/2015 07 25 - Inception Radio Network - Mike Lucas &amp; Ken Storch - UFOs &amp; Other Things - PANG Radio - Insider's Preview_4jcm2THQt6g - transcript (automated).pdf","Transcript Link")</f>
        <v>Transcript Link</v>
      </c>
      <c r="M474" s="2" t="str">
        <f>HYPERLINK("https://files.afu.se/Downloads/Transcripts/Inception%20Radio%20(Mike%20Lucas)/2015 07 25 - Inception Radio Network - Mike Lucas &amp; Ken Storch - UFOs &amp; Other Things - PANG Radio - Insider's Preview_4jcm2THQt6g - transcript (automated).pdf","Transcript Link")</f>
        <v>Transcript Link</v>
      </c>
    </row>
    <row r="475" spans="1:13" ht="375">
      <c r="A475" s="1" t="s">
        <v>2055</v>
      </c>
      <c r="B475" s="1" t="s">
        <v>13</v>
      </c>
      <c r="C475" s="4" t="s">
        <v>2088</v>
      </c>
      <c r="D475" s="1" t="s">
        <v>2089</v>
      </c>
      <c r="E475" s="1" t="s">
        <v>2090</v>
      </c>
      <c r="F475" s="4" t="s">
        <v>16</v>
      </c>
      <c r="G475" s="1" t="s">
        <v>17</v>
      </c>
      <c r="H475" s="1" t="s">
        <v>18</v>
      </c>
      <c r="I475" s="1" t="s">
        <v>19</v>
      </c>
      <c r="J475" s="1" t="s">
        <v>2091</v>
      </c>
      <c r="K475" s="1" t="s">
        <v>21</v>
      </c>
      <c r="L475" s="1" t="str">
        <f>HYPERLINK("https://files.afu.se/Downloads/Transcripts/Inception%20Radio%20(Mike%20Lucas)/2015 07 25 - Inception Radio Network - Mary Joyce - Hidden Military Bases - Heidi Hollis The Outlander_GI5kSrVjjgU - transcript (automated).pdf","Transcript Link")</f>
        <v>Transcript Link</v>
      </c>
      <c r="M475" s="2" t="str">
        <f>HYPERLINK("https://files.afu.se/Downloads/Transcripts/Inception%20Radio%20(Mike%20Lucas)/2015 07 25 - Inception Radio Network - Mary Joyce - Hidden Military Bases - Heidi Hollis The Outlander_GI5kSrVjjgU - transcript (automated).pdf","Transcript Link")</f>
        <v>Transcript Link</v>
      </c>
    </row>
    <row r="476" spans="1:13" ht="255">
      <c r="A476" s="1" t="s">
        <v>2092</v>
      </c>
      <c r="B476" s="1" t="s">
        <v>13</v>
      </c>
      <c r="C476" s="4" t="s">
        <v>2093</v>
      </c>
      <c r="D476" s="1" t="s">
        <v>2094</v>
      </c>
      <c r="E476" s="1" t="s">
        <v>2095</v>
      </c>
      <c r="F476" s="4" t="s">
        <v>16</v>
      </c>
      <c r="G476" s="1" t="s">
        <v>17</v>
      </c>
      <c r="H476" s="1" t="s">
        <v>18</v>
      </c>
      <c r="I476" s="1" t="s">
        <v>19</v>
      </c>
      <c r="J476" s="1" t="s">
        <v>2096</v>
      </c>
      <c r="K476" s="1" t="s">
        <v>21</v>
      </c>
      <c r="L476" s="1" t="str">
        <f>HYPERLINK("https://files.afu.se/Downloads/Transcripts/Inception%20Radio%20(Mike%20Lucas)/2015 07 24 - Inception Radio Network - Gary Wayne - The Genesis 6 Conspiracy - EPIC Voyagers Radio_QXLr2zR3Glk - transcript (automated).pdf","Transcript Link")</f>
        <v>Transcript Link</v>
      </c>
      <c r="M476" s="2" t="str">
        <f>HYPERLINK("https://files.afu.se/Downloads/Transcripts/Inception%20Radio%20(Mike%20Lucas)/2015 07 24 - Inception Radio Network - Gary Wayne - The Genesis 6 Conspiracy - EPIC Voyagers Radio_QXLr2zR3Glk - transcript (automated).pdf","Transcript Link")</f>
        <v>Transcript Link</v>
      </c>
    </row>
    <row r="477" spans="1:13" ht="405">
      <c r="A477" s="1" t="s">
        <v>2092</v>
      </c>
      <c r="B477" s="1" t="s">
        <v>13</v>
      </c>
      <c r="C477" s="4" t="s">
        <v>2097</v>
      </c>
      <c r="D477" s="1" t="s">
        <v>2098</v>
      </c>
      <c r="E477" s="1" t="s">
        <v>2099</v>
      </c>
      <c r="F477" s="4" t="s">
        <v>16</v>
      </c>
      <c r="G477" s="1" t="s">
        <v>17</v>
      </c>
      <c r="H477" s="1" t="s">
        <v>18</v>
      </c>
      <c r="I477" s="1" t="s">
        <v>19</v>
      </c>
      <c r="J477" s="1" t="s">
        <v>2100</v>
      </c>
      <c r="K477" s="1" t="s">
        <v>21</v>
      </c>
      <c r="L477" s="1" t="str">
        <f>HYPERLINK("https://files.afu.se/Downloads/Transcripts/Inception%20Radio%20(Mike%20Lucas)/2015 07 24 - Inception Radio Network - Gary Evans - Megalithic Stone Mysteries -  NightVision Radio_WrmSeUKyBfY - transcript (automated).pdf","Transcript Link")</f>
        <v>Transcript Link</v>
      </c>
      <c r="M477" s="2" t="str">
        <f>HYPERLINK("https://files.afu.se/Downloads/Transcripts/Inception%20Radio%20(Mike%20Lucas)/2015 07 24 - Inception Radio Network - Gary Evans - Megalithic Stone Mysteries -  NightVision Radio_WrmSeUKyBfY - transcript (automated).pdf","Transcript Link")</f>
        <v>Transcript Link</v>
      </c>
    </row>
    <row r="478" spans="1:13" ht="360">
      <c r="A478" s="1" t="s">
        <v>2092</v>
      </c>
      <c r="B478" s="1" t="s">
        <v>13</v>
      </c>
      <c r="C478" s="4" t="s">
        <v>2101</v>
      </c>
      <c r="D478" s="1" t="s">
        <v>2102</v>
      </c>
      <c r="E478" s="1" t="s">
        <v>2103</v>
      </c>
      <c r="F478" s="4" t="s">
        <v>16</v>
      </c>
      <c r="G478" s="1" t="s">
        <v>17</v>
      </c>
      <c r="H478" s="1" t="s">
        <v>18</v>
      </c>
      <c r="I478" s="1" t="s">
        <v>19</v>
      </c>
      <c r="J478" s="1" t="s">
        <v>2104</v>
      </c>
      <c r="K478" s="1" t="s">
        <v>21</v>
      </c>
      <c r="L478" s="1" t="str">
        <f>HYPERLINK("https://files.afu.se/Downloads/Transcripts/Inception%20Radio%20(Mike%20Lucas)/2015 07 24 - Inception Radio Network - Mark Schwartz &amp; Art Webb - The Cerebral Truth - Psychology's Outer Limits_r1DcuFJJ_-s - transcript (automated).pdf","Transcript Link")</f>
        <v>Transcript Link</v>
      </c>
      <c r="M478" s="2" t="str">
        <f>HYPERLINK("https://files.afu.se/Downloads/Transcripts/Inception%20Radio%20(Mike%20Lucas)/2015 07 24 - Inception Radio Network - Mark Schwartz &amp; Art Webb - The Cerebral Truth - Psychology's Outer Limits_r1DcuFJJ_-s - transcript (automated).pdf","Transcript Link")</f>
        <v>Transcript Link</v>
      </c>
    </row>
    <row r="479" spans="1:13" ht="375">
      <c r="A479" s="1" t="s">
        <v>2092</v>
      </c>
      <c r="B479" s="1" t="s">
        <v>13</v>
      </c>
      <c r="C479" s="4" t="s">
        <v>2105</v>
      </c>
      <c r="D479" s="1" t="s">
        <v>2106</v>
      </c>
      <c r="E479" s="1" t="s">
        <v>2107</v>
      </c>
      <c r="F479" s="4" t="s">
        <v>16</v>
      </c>
      <c r="G479" s="1" t="s">
        <v>17</v>
      </c>
      <c r="H479" s="1" t="s">
        <v>18</v>
      </c>
      <c r="I479" s="1" t="s">
        <v>19</v>
      </c>
      <c r="J479" s="1" t="s">
        <v>2108</v>
      </c>
      <c r="K479" s="1" t="s">
        <v>21</v>
      </c>
      <c r="L479" s="1" t="str">
        <f>HYPERLINK("https://files.afu.se/Downloads/Transcripts/Inception%20Radio%20(Mike%20Lucas)/2015 07 24 - Inception Radio Network - Jennifer O’Neill &amp; Rick DeLano - Energy Sucking Vampires - Just Energy Radio_59QiKVWGGtY - transcript (automated).pdf","Transcript Link")</f>
        <v>Transcript Link</v>
      </c>
      <c r="M479" s="2" t="str">
        <f>HYPERLINK("https://files.afu.se/Downloads/Transcripts/Inception%20Radio%20(Mike%20Lucas)/2015 07 24 - Inception Radio Network - Jennifer O’Neill &amp; Rick DeLano - Energy Sucking Vampires - Just Energy Radio_59QiKVWGGtY - transcript (automated).pdf","Transcript Link")</f>
        <v>Transcript Link</v>
      </c>
    </row>
    <row r="480" spans="1:13" ht="409.5">
      <c r="A480" s="1" t="s">
        <v>2092</v>
      </c>
      <c r="B480" s="1" t="s">
        <v>13</v>
      </c>
      <c r="C480" s="4" t="s">
        <v>2109</v>
      </c>
      <c r="D480" s="1" t="s">
        <v>2110</v>
      </c>
      <c r="E480" s="1" t="s">
        <v>2111</v>
      </c>
      <c r="F480" s="4" t="s">
        <v>16</v>
      </c>
      <c r="G480" s="1" t="s">
        <v>17</v>
      </c>
      <c r="H480" s="1" t="s">
        <v>18</v>
      </c>
      <c r="I480" s="1" t="s">
        <v>19</v>
      </c>
      <c r="J480" s="1" t="s">
        <v>2112</v>
      </c>
      <c r="K480" s="1" t="s">
        <v>21</v>
      </c>
      <c r="L480" s="1" t="str">
        <f>HYPERLINK("https://files.afu.se/Downloads/Transcripts/Inception%20Radio%20(Mike%20Lucas)/2015 07 24 - Inception Radio Network - Travis Walton &amp; Tom Reed - Alien Abduction Secrets - California Mufon Radio_ACg0P9IJJx4 - transcript (automated).pdf","Transcript Link")</f>
        <v>Transcript Link</v>
      </c>
      <c r="M480" s="2" t="str">
        <f>HYPERLINK("https://files.afu.se/Downloads/Transcripts/Inception%20Radio%20(Mike%20Lucas)/2015 07 24 - Inception Radio Network - Travis Walton &amp; Tom Reed - Alien Abduction Secrets - California Mufon Radio_ACg0P9IJJx4 - transcript (automated).pdf","Transcript Link")</f>
        <v>Transcript Link</v>
      </c>
    </row>
    <row r="481" spans="1:13" ht="330">
      <c r="A481" s="1" t="s">
        <v>2113</v>
      </c>
      <c r="B481" s="1" t="s">
        <v>13</v>
      </c>
      <c r="C481" s="4" t="s">
        <v>2114</v>
      </c>
      <c r="D481" s="1" t="s">
        <v>2115</v>
      </c>
      <c r="E481" s="1" t="s">
        <v>2116</v>
      </c>
      <c r="F481" s="4" t="s">
        <v>16</v>
      </c>
      <c r="G481" s="1" t="s">
        <v>17</v>
      </c>
      <c r="H481" s="1" t="s">
        <v>18</v>
      </c>
      <c r="I481" s="1" t="s">
        <v>19</v>
      </c>
      <c r="J481" s="1" t="s">
        <v>2117</v>
      </c>
      <c r="K481" s="1" t="s">
        <v>21</v>
      </c>
      <c r="L481" s="1" t="str">
        <f>HYPERLINK("https://files.afu.se/Downloads/Transcripts/Inception%20Radio%20(Mike%20Lucas)/2015 07 23 - Inception Radio Network - Crichton E.M. Miller - Thread of Time - NightVision Radio_lDuaxhkYmwI - transcript (automated).pdf","Transcript Link")</f>
        <v>Transcript Link</v>
      </c>
      <c r="M481" s="2" t="str">
        <f>HYPERLINK("https://files.afu.se/Downloads/Transcripts/Inception%20Radio%20(Mike%20Lucas)/2015 07 23 - Inception Radio Network - Crichton E.M. Miller - Thread of Time - NightVision Radio_lDuaxhkYmwI - transcript (automated).pdf","Transcript Link")</f>
        <v>Transcript Link</v>
      </c>
    </row>
    <row r="482" spans="1:13" ht="409.5">
      <c r="A482" s="1" t="s">
        <v>2118</v>
      </c>
      <c r="B482" s="1" t="s">
        <v>13</v>
      </c>
      <c r="C482" s="4" t="s">
        <v>2119</v>
      </c>
      <c r="D482" s="1" t="s">
        <v>2120</v>
      </c>
      <c r="E482" s="1" t="s">
        <v>2121</v>
      </c>
      <c r="F482" s="4" t="s">
        <v>16</v>
      </c>
      <c r="G482" s="1" t="s">
        <v>17</v>
      </c>
      <c r="H482" s="1" t="s">
        <v>18</v>
      </c>
      <c r="I482" s="1" t="s">
        <v>19</v>
      </c>
      <c r="J482" s="1" t="s">
        <v>2122</v>
      </c>
      <c r="K482" s="1" t="s">
        <v>21</v>
      </c>
      <c r="L482" s="1" t="str">
        <f>HYPERLINK("https://files.afu.se/Downloads/Transcripts/Inception%20Radio%20(Mike%20Lucas)/2015 07 22 - Inception Radio Network - Jim Marrs - Mandated Population Control - Just Energy Radio_pnDEoYfZmp8 - transcript (automated).pdf","Transcript Link")</f>
        <v>Transcript Link</v>
      </c>
      <c r="M482" s="2" t="str">
        <f>HYPERLINK("https://files.afu.se/Downloads/Transcripts/Inception%20Radio%20(Mike%20Lucas)/2015 07 22 - Inception Radio Network - Jim Marrs - Mandated Population Control - Just Energy Radio_pnDEoYfZmp8 - transcript (automated).pdf","Transcript Link")</f>
        <v>Transcript Link</v>
      </c>
    </row>
    <row r="483" spans="1:13" ht="345">
      <c r="A483" s="1" t="s">
        <v>2123</v>
      </c>
      <c r="B483" s="1" t="s">
        <v>13</v>
      </c>
      <c r="C483" s="4" t="s">
        <v>2124</v>
      </c>
      <c r="D483" s="1" t="s">
        <v>2125</v>
      </c>
      <c r="E483" s="1" t="s">
        <v>2126</v>
      </c>
      <c r="F483" s="4" t="s">
        <v>16</v>
      </c>
      <c r="G483" s="1" t="s">
        <v>17</v>
      </c>
      <c r="H483" s="1" t="s">
        <v>18</v>
      </c>
      <c r="I483" s="1" t="s">
        <v>19</v>
      </c>
      <c r="J483" s="1" t="s">
        <v>2127</v>
      </c>
      <c r="K483" s="1" t="s">
        <v>21</v>
      </c>
      <c r="L483" s="1" t="str">
        <f>HYPERLINK("https://files.afu.se/Downloads/Transcripts/Inception%20Radio%20(Mike%20Lucas)/2015 07 21 - Inception Radio Network - Ellen Evert Hopman - Pagans, Wiccans, &amp; Witches - Just Energy Radio_QNpctMH_pIM - transcript (automated).pdf","Transcript Link")</f>
        <v>Transcript Link</v>
      </c>
      <c r="M483" s="2" t="str">
        <f>HYPERLINK("https://files.afu.se/Downloads/Transcripts/Inception%20Radio%20(Mike%20Lucas)/2015 07 21 - Inception Radio Network - Ellen Evert Hopman - Pagans, Wiccans, &amp; Witches - Just Energy Radio_QNpctMH_pIM - transcript (automated).pdf","Transcript Link")</f>
        <v>Transcript Link</v>
      </c>
    </row>
    <row r="484" spans="1:13" ht="270">
      <c r="A484" s="1" t="s">
        <v>2128</v>
      </c>
      <c r="B484" s="1" t="s">
        <v>13</v>
      </c>
      <c r="C484" s="4" t="s">
        <v>2129</v>
      </c>
      <c r="D484" s="1" t="s">
        <v>2130</v>
      </c>
      <c r="E484" s="1" t="s">
        <v>2131</v>
      </c>
      <c r="F484" s="4" t="s">
        <v>16</v>
      </c>
      <c r="G484" s="1" t="s">
        <v>17</v>
      </c>
      <c r="H484" s="1" t="s">
        <v>18</v>
      </c>
      <c r="I484" s="1" t="s">
        <v>19</v>
      </c>
      <c r="J484" s="1" t="s">
        <v>2132</v>
      </c>
      <c r="K484" s="1" t="s">
        <v>21</v>
      </c>
      <c r="L484" s="1" t="str">
        <f>HYPERLINK("https://files.afu.se/Downloads/Transcripts/Inception%20Radio%20(Mike%20Lucas)/2015 07 20 - Inception Radio Network - Natalie Cappello - The Science of Past Lives - EPIC Voyagers Radio_qlyi_h1kzSk - transcript (automated).pdf","Transcript Link")</f>
        <v>Transcript Link</v>
      </c>
      <c r="M484" s="2" t="str">
        <f>HYPERLINK("https://files.afu.se/Downloads/Transcripts/Inception%20Radio%20(Mike%20Lucas)/2015 07 20 - Inception Radio Network - Natalie Cappello - The Science of Past Lives - EPIC Voyagers Radio_qlyi_h1kzSk - transcript (automated).pdf","Transcript Link")</f>
        <v>Transcript Link</v>
      </c>
    </row>
    <row r="485" spans="1:13" ht="409.5">
      <c r="A485" s="1" t="s">
        <v>2133</v>
      </c>
      <c r="B485" s="1" t="s">
        <v>13</v>
      </c>
      <c r="C485" s="4" t="s">
        <v>2134</v>
      </c>
      <c r="D485" s="1" t="s">
        <v>2135</v>
      </c>
      <c r="E485" s="1" t="s">
        <v>2136</v>
      </c>
      <c r="F485" s="4" t="s">
        <v>16</v>
      </c>
      <c r="G485" s="1" t="s">
        <v>17</v>
      </c>
      <c r="H485" s="1" t="s">
        <v>18</v>
      </c>
      <c r="I485" s="1" t="s">
        <v>19</v>
      </c>
      <c r="J485" s="1" t="s">
        <v>2137</v>
      </c>
      <c r="K485" s="1" t="s">
        <v>21</v>
      </c>
      <c r="L485" s="1" t="str">
        <f>HYPERLINK("https://files.afu.se/Downloads/Transcripts/Inception%20Radio%20(Mike%20Lucas)/2015 07 19 - Inception Radio Network - Travis Walton &amp; Roger Phillips - Alien Abductions - PANG Radio_dc0HuSzVf9I - transcript (automated).pdf","Transcript Link")</f>
        <v>Transcript Link</v>
      </c>
      <c r="M485" s="2" t="str">
        <f>HYPERLINK("https://files.afu.se/Downloads/Transcripts/Inception%20Radio%20(Mike%20Lucas)/2015 07 19 - Inception Radio Network - Travis Walton &amp; Roger Phillips - Alien Abductions - PANG Radio_dc0HuSzVf9I - transcript (automated).pdf","Transcript Link")</f>
        <v>Transcript Link</v>
      </c>
    </row>
    <row r="486" spans="1:13" ht="150">
      <c r="A486" s="1" t="s">
        <v>2133</v>
      </c>
      <c r="B486" s="1" t="s">
        <v>13</v>
      </c>
      <c r="C486" s="4" t="s">
        <v>2138</v>
      </c>
      <c r="D486" s="1" t="s">
        <v>2139</v>
      </c>
      <c r="E486" s="1" t="s">
        <v>2140</v>
      </c>
      <c r="F486" s="4" t="s">
        <v>16</v>
      </c>
      <c r="G486" s="1" t="s">
        <v>17</v>
      </c>
      <c r="H486" s="1" t="s">
        <v>18</v>
      </c>
      <c r="I486" s="1" t="s">
        <v>19</v>
      </c>
      <c r="J486" s="1" t="s">
        <v>2141</v>
      </c>
      <c r="K486" s="1" t="s">
        <v>21</v>
      </c>
      <c r="L486" s="1" t="str">
        <f>HYPERLINK("https://files.afu.se/Downloads/Transcripts/Inception%20Radio%20(Mike%20Lucas)/2015 07 19 - Inception Radio Network - Interlude - UFO Folk Music - 2014 Border Zone UFO Conference_-mcsuD-fgvM - transcript (automated).pdf","Transcript Link")</f>
        <v>Transcript Link</v>
      </c>
      <c r="M486" s="2" t="str">
        <f>HYPERLINK("https://files.afu.se/Downloads/Transcripts/Inception%20Radio%20(Mike%20Lucas)/2015 07 19 - Inception Radio Network - Interlude - UFO Folk Music - 2014 Border Zone UFO Conference_-mcsuD-fgvM - transcript (automated).pdf","Transcript Link")</f>
        <v>Transcript Link</v>
      </c>
    </row>
    <row r="487" spans="1:13" ht="150">
      <c r="A487" s="1" t="s">
        <v>2142</v>
      </c>
      <c r="B487" s="1" t="s">
        <v>13</v>
      </c>
      <c r="C487" s="4" t="s">
        <v>2143</v>
      </c>
      <c r="D487" s="1" t="s">
        <v>2144</v>
      </c>
      <c r="E487" s="1" t="s">
        <v>2145</v>
      </c>
      <c r="F487" s="4" t="s">
        <v>16</v>
      </c>
      <c r="G487" s="1" t="s">
        <v>17</v>
      </c>
      <c r="H487" s="1" t="s">
        <v>18</v>
      </c>
      <c r="I487" s="1" t="s">
        <v>19</v>
      </c>
      <c r="J487" s="1" t="s">
        <v>2146</v>
      </c>
      <c r="K487" s="1" t="s">
        <v>21</v>
      </c>
      <c r="L487" s="1" t="str">
        <f>HYPERLINK("https://files.afu.se/Downloads/Transcripts/Inception%20Radio%20(Mike%20Lucas)/2015 07 18 - Inception Radio Network - Dennis Balthaser - How to Scrutinize Everything - 2014 Border Zone UFO Conference_PP3q5mroPq4 - transcript (automated).pdf","Transcript Link")</f>
        <v>Transcript Link</v>
      </c>
      <c r="M487" s="2" t="str">
        <f>HYPERLINK("https://files.afu.se/Downloads/Transcripts/Inception%20Radio%20(Mike%20Lucas)/2015 07 18 - Inception Radio Network - Dennis Balthaser - How to Scrutinize Everything - 2014 Border Zone UFO Conference_PP3q5mroPq4 - transcript (automated).pdf","Transcript Link")</f>
        <v>Transcript Link</v>
      </c>
    </row>
    <row r="488" spans="1:13" ht="255">
      <c r="A488" s="1" t="s">
        <v>2142</v>
      </c>
      <c r="B488" s="1" t="s">
        <v>13</v>
      </c>
      <c r="C488" s="4" t="s">
        <v>2147</v>
      </c>
      <c r="D488" s="1" t="s">
        <v>2148</v>
      </c>
      <c r="E488" s="1" t="s">
        <v>2149</v>
      </c>
      <c r="F488" s="4" t="s">
        <v>16</v>
      </c>
      <c r="G488" s="1" t="s">
        <v>17</v>
      </c>
      <c r="H488" s="1" t="s">
        <v>18</v>
      </c>
      <c r="I488" s="1" t="s">
        <v>19</v>
      </c>
      <c r="J488" s="1" t="s">
        <v>2150</v>
      </c>
      <c r="K488" s="1" t="s">
        <v>21</v>
      </c>
      <c r="L488" s="1" t="str">
        <f>HYPERLINK("https://files.afu.se/Downloads/Transcripts/Inception%20Radio%20(Mike%20Lucas)/2015 07 18 - Inception Radio Network - Peter Kling - Alien Invasion is Coming - California Mufon Radio_2rt8Yan2cwk - transcript (automated).pdf","Transcript Link")</f>
        <v>Transcript Link</v>
      </c>
      <c r="M488" s="2" t="str">
        <f>HYPERLINK("https://files.afu.se/Downloads/Transcripts/Inception%20Radio%20(Mike%20Lucas)/2015 07 18 - Inception Radio Network - Peter Kling - Alien Invasion is Coming - California Mufon Radio_2rt8Yan2cwk - transcript (automated).pdf","Transcript Link")</f>
        <v>Transcript Link</v>
      </c>
    </row>
    <row r="489" spans="1:13" ht="255">
      <c r="A489" s="1" t="s">
        <v>2142</v>
      </c>
      <c r="B489" s="1" t="s">
        <v>13</v>
      </c>
      <c r="C489" s="4" t="s">
        <v>2151</v>
      </c>
      <c r="D489" s="1" t="s">
        <v>2152</v>
      </c>
      <c r="E489" s="1" t="s">
        <v>2153</v>
      </c>
      <c r="F489" s="4" t="s">
        <v>16</v>
      </c>
      <c r="G489" s="1" t="s">
        <v>17</v>
      </c>
      <c r="H489" s="1" t="s">
        <v>18</v>
      </c>
      <c r="I489" s="1" t="s">
        <v>19</v>
      </c>
      <c r="J489" s="1" t="s">
        <v>2154</v>
      </c>
      <c r="K489" s="1" t="s">
        <v>21</v>
      </c>
      <c r="L489" s="1" t="str">
        <f>HYPERLINK("https://files.afu.se/Downloads/Transcripts/Inception%20Radio%20(Mike%20Lucas)/2015 07 18 - Inception Radio Network - Von Braschler - Science of Ghost Hunting - Just Energy Radio_STLE1bXpH1I - transcript (automated).pdf","Transcript Link")</f>
        <v>Transcript Link</v>
      </c>
      <c r="M489" s="2" t="str">
        <f>HYPERLINK("https://files.afu.se/Downloads/Transcripts/Inception%20Radio%20(Mike%20Lucas)/2015 07 18 - Inception Radio Network - Von Braschler - Science of Ghost Hunting - Just Energy Radio_STLE1bXpH1I - transcript (automated).pdf","Transcript Link")</f>
        <v>Transcript Link</v>
      </c>
    </row>
    <row r="490" spans="1:13" ht="195">
      <c r="A490" s="1" t="s">
        <v>2142</v>
      </c>
      <c r="B490" s="1" t="s">
        <v>13</v>
      </c>
      <c r="C490" s="4" t="s">
        <v>2155</v>
      </c>
      <c r="D490" s="1" t="s">
        <v>2156</v>
      </c>
      <c r="E490" s="1" t="s">
        <v>2157</v>
      </c>
      <c r="F490" s="4" t="s">
        <v>16</v>
      </c>
      <c r="G490" s="1" t="s">
        <v>17</v>
      </c>
      <c r="H490" s="1" t="s">
        <v>18</v>
      </c>
      <c r="I490" s="1" t="s">
        <v>19</v>
      </c>
      <c r="J490" s="1" t="s">
        <v>2158</v>
      </c>
      <c r="K490" s="1" t="s">
        <v>21</v>
      </c>
      <c r="L490" s="1" t="str">
        <f>HYPERLINK("https://files.afu.se/Downloads/Transcripts/Inception%20Radio%20(Mike%20Lucas)/2015 07 18 - Inception Radio Network - Ron Pristarius - Holy Grail Mystery Solved - NightVision Radio_2RQK88FllO4 - transcript (automated).pdf","Transcript Link")</f>
        <v>Transcript Link</v>
      </c>
      <c r="M490" s="2" t="str">
        <f>HYPERLINK("https://files.afu.se/Downloads/Transcripts/Inception%20Radio%20(Mike%20Lucas)/2015 07 18 - Inception Radio Network - Ron Pristarius - Holy Grail Mystery Solved - NightVision Radio_2RQK88FllO4 - transcript (automated).pdf","Transcript Link")</f>
        <v>Transcript Link</v>
      </c>
    </row>
    <row r="491" spans="1:13" ht="409.5">
      <c r="A491" s="1" t="s">
        <v>2142</v>
      </c>
      <c r="B491" s="1" t="s">
        <v>13</v>
      </c>
      <c r="C491" s="4" t="s">
        <v>2159</v>
      </c>
      <c r="D491" s="1" t="s">
        <v>2160</v>
      </c>
      <c r="E491" s="1" t="s">
        <v>2161</v>
      </c>
      <c r="F491" s="4" t="s">
        <v>16</v>
      </c>
      <c r="G491" s="1" t="s">
        <v>17</v>
      </c>
      <c r="H491" s="1" t="s">
        <v>18</v>
      </c>
      <c r="I491" s="1" t="s">
        <v>19</v>
      </c>
      <c r="J491" s="1" t="s">
        <v>2162</v>
      </c>
      <c r="K491" s="1" t="s">
        <v>21</v>
      </c>
      <c r="L491" s="1" t="str">
        <f>HYPERLINK("https://files.afu.se/Downloads/Transcripts/Inception%20Radio%20(Mike%20Lucas)/2015 07 18 - Inception Radio Network - Pt 2 - Halloween's Evil History - EPIC Voyagers Radio_UAAm-A2A9x4 - transcript (automated).pdf","Transcript Link")</f>
        <v>Transcript Link</v>
      </c>
      <c r="M491" s="2" t="str">
        <f>HYPERLINK("https://files.afu.se/Downloads/Transcripts/Inception%20Radio%20(Mike%20Lucas)/2015 07 18 - Inception Radio Network - Pt 2 - Halloween's Evil History - EPIC Voyagers Radio_UAAm-A2A9x4 - transcript (automated).pdf","Transcript Link")</f>
        <v>Transcript Link</v>
      </c>
    </row>
    <row r="492" spans="1:13" ht="409.5">
      <c r="A492" s="1" t="s">
        <v>2142</v>
      </c>
      <c r="B492" s="1" t="s">
        <v>13</v>
      </c>
      <c r="C492" s="4" t="s">
        <v>2163</v>
      </c>
      <c r="D492" s="1" t="s">
        <v>2164</v>
      </c>
      <c r="E492" s="1" t="s">
        <v>2161</v>
      </c>
      <c r="F492" s="4" t="s">
        <v>16</v>
      </c>
      <c r="G492" s="1" t="s">
        <v>17</v>
      </c>
      <c r="H492" s="1" t="s">
        <v>18</v>
      </c>
      <c r="I492" s="1" t="s">
        <v>19</v>
      </c>
      <c r="J492" s="1" t="s">
        <v>2165</v>
      </c>
      <c r="K492" s="1" t="s">
        <v>21</v>
      </c>
      <c r="L492" s="1" t="str">
        <f>HYPERLINK("https://files.afu.se/Downloads/Transcripts/Inception%20Radio%20(Mike%20Lucas)/2015 07 18 - Inception Radio Network - Pt 1 - Halloween's Evil History - EPIC Voyagers Radio_1Vb8Ed9P4KM - transcript (automated).pdf","Transcript Link")</f>
        <v>Transcript Link</v>
      </c>
      <c r="M492" s="2" t="str">
        <f>HYPERLINK("https://files.afu.se/Downloads/Transcripts/Inception%20Radio%20(Mike%20Lucas)/2015 07 18 - Inception Radio Network - Pt 1 - Halloween's Evil History - EPIC Voyagers Radio_1Vb8Ed9P4KM - transcript (automated).pdf","Transcript Link")</f>
        <v>Transcript Link</v>
      </c>
    </row>
    <row r="493" spans="1:13" ht="409.5">
      <c r="A493" s="1" t="s">
        <v>2142</v>
      </c>
      <c r="B493" s="1" t="s">
        <v>13</v>
      </c>
      <c r="C493" s="4" t="s">
        <v>2166</v>
      </c>
      <c r="D493" s="1" t="s">
        <v>2167</v>
      </c>
      <c r="E493" s="1" t="s">
        <v>2168</v>
      </c>
      <c r="F493" s="4" t="s">
        <v>16</v>
      </c>
      <c r="G493" s="1" t="s">
        <v>17</v>
      </c>
      <c r="H493" s="1" t="s">
        <v>18</v>
      </c>
      <c r="I493" s="1" t="s">
        <v>19</v>
      </c>
      <c r="J493" s="1" t="s">
        <v>2169</v>
      </c>
      <c r="K493" s="1" t="s">
        <v>21</v>
      </c>
      <c r="L493" s="1" t="str">
        <f>HYPERLINK("https://files.afu.se/Downloads/Transcripts/Inception%20Radio%20(Mike%20Lucas)/2015 07 18 - Inception Radio Network - Lon Milo Duquette - Ceremonial Magic - NightVision Radio_FkFnCyvY9Z0 - transcript (automated).pdf","Transcript Link")</f>
        <v>Transcript Link</v>
      </c>
      <c r="M493" s="2" t="str">
        <f>HYPERLINK("https://files.afu.se/Downloads/Transcripts/Inception%20Radio%20(Mike%20Lucas)/2015 07 18 - Inception Radio Network - Lon Milo Duquette - Ceremonial Magic - NightVision Radio_FkFnCyvY9Z0 - transcript (automated).pdf","Transcript Link")</f>
        <v>Transcript Link</v>
      </c>
    </row>
    <row r="494" spans="1:13" ht="195">
      <c r="A494" s="1" t="s">
        <v>2142</v>
      </c>
      <c r="B494" s="1" t="s">
        <v>13</v>
      </c>
      <c r="C494" s="4" t="s">
        <v>2170</v>
      </c>
      <c r="D494" s="1" t="s">
        <v>2171</v>
      </c>
      <c r="E494" s="1" t="s">
        <v>2172</v>
      </c>
      <c r="F494" s="4" t="s">
        <v>16</v>
      </c>
      <c r="G494" s="1" t="s">
        <v>17</v>
      </c>
      <c r="H494" s="1" t="s">
        <v>18</v>
      </c>
      <c r="I494" s="1" t="s">
        <v>19</v>
      </c>
      <c r="J494" s="1" t="s">
        <v>2173</v>
      </c>
      <c r="K494" s="1" t="s">
        <v>21</v>
      </c>
      <c r="L494" s="1" t="str">
        <f>HYPERLINK("https://files.afu.se/Downloads/Transcripts/Inception%20Radio%20(Mike%20Lucas)/2015 07 18 - Inception Radio Network - Will Hart - True Origins of Aliens - Just Energy Radio_N3QmU9Y9eJo - transcript (automated).pdf","Transcript Link")</f>
        <v>Transcript Link</v>
      </c>
      <c r="M494" s="2" t="str">
        <f>HYPERLINK("https://files.afu.se/Downloads/Transcripts/Inception%20Radio%20(Mike%20Lucas)/2015 07 18 - Inception Radio Network - Will Hart - True Origins of Aliens - Just Energy Radio_N3QmU9Y9eJo - transcript (automated).pdf","Transcript Link")</f>
        <v>Transcript Link</v>
      </c>
    </row>
    <row r="495" spans="1:13" ht="315">
      <c r="A495" s="1" t="s">
        <v>2142</v>
      </c>
      <c r="B495" s="1" t="s">
        <v>13</v>
      </c>
      <c r="C495" s="4" t="s">
        <v>2174</v>
      </c>
      <c r="D495" s="1" t="s">
        <v>2175</v>
      </c>
      <c r="E495" s="1" t="s">
        <v>2176</v>
      </c>
      <c r="F495" s="4" t="s">
        <v>16</v>
      </c>
      <c r="G495" s="1" t="s">
        <v>17</v>
      </c>
      <c r="H495" s="1" t="s">
        <v>18</v>
      </c>
      <c r="I495" s="1" t="s">
        <v>19</v>
      </c>
      <c r="J495" s="1" t="s">
        <v>2177</v>
      </c>
      <c r="K495" s="1" t="s">
        <v>21</v>
      </c>
      <c r="L495" s="1" t="str">
        <f>HYPERLINK("https://files.afu.se/Downloads/Transcripts/Inception%20Radio%20(Mike%20Lucas)/2015 07 18 - Inception Radio Network - Joanne Brocas - Miracles &amp; Healing - Supernatural Girlz_YJlMZAFWxTc - transcript (automated).pdf","Transcript Link")</f>
        <v>Transcript Link</v>
      </c>
      <c r="M495" s="2" t="str">
        <f>HYPERLINK("https://files.afu.se/Downloads/Transcripts/Inception%20Radio%20(Mike%20Lucas)/2015 07 18 - Inception Radio Network - Joanne Brocas - Miracles &amp; Healing - Supernatural Girlz_YJlMZAFWxTc - transcript (automated).pdf","Transcript Link")</f>
        <v>Transcript Link</v>
      </c>
    </row>
    <row r="496" spans="1:13" ht="300">
      <c r="A496" s="1" t="s">
        <v>2142</v>
      </c>
      <c r="B496" s="1" t="s">
        <v>13</v>
      </c>
      <c r="C496" s="4" t="s">
        <v>2178</v>
      </c>
      <c r="D496" s="1" t="s">
        <v>2179</v>
      </c>
      <c r="E496" s="1" t="s">
        <v>2180</v>
      </c>
      <c r="F496" s="4" t="s">
        <v>16</v>
      </c>
      <c r="G496" s="1" t="s">
        <v>17</v>
      </c>
      <c r="H496" s="1" t="s">
        <v>18</v>
      </c>
      <c r="I496" s="1" t="s">
        <v>19</v>
      </c>
      <c r="J496" s="1" t="s">
        <v>2181</v>
      </c>
      <c r="K496" s="1" t="s">
        <v>21</v>
      </c>
      <c r="L496" s="1" t="str">
        <f>HYPERLINK("https://files.afu.se/Downloads/Transcripts/Inception%20Radio%20(Mike%20Lucas)/2015 07 18 - Inception Radio Network - Prof. Erick Willams 2.0 - Extra Sensory Perception - TruthFunders Radio_GfnIM_vj85Q - transcript (automated).pdf","Transcript Link")</f>
        <v>Transcript Link</v>
      </c>
      <c r="M496" s="2" t="str">
        <f>HYPERLINK("https://files.afu.se/Downloads/Transcripts/Inception%20Radio%20(Mike%20Lucas)/2015 07 18 - Inception Radio Network - Prof. Erick Willams 2.0 - Extra Sensory Perception - TruthFunders Radio_GfnIM_vj85Q - transcript (automated).pdf","Transcript Link")</f>
        <v>Transcript Link</v>
      </c>
    </row>
    <row r="497" spans="1:13" ht="409.5">
      <c r="A497" s="1" t="s">
        <v>2142</v>
      </c>
      <c r="B497" s="1" t="s">
        <v>13</v>
      </c>
      <c r="C497" s="4" t="s">
        <v>2182</v>
      </c>
      <c r="D497" s="1" t="s">
        <v>2183</v>
      </c>
      <c r="E497" s="1" t="s">
        <v>2184</v>
      </c>
      <c r="F497" s="4" t="s">
        <v>16</v>
      </c>
      <c r="G497" s="1" t="s">
        <v>17</v>
      </c>
      <c r="H497" s="1" t="s">
        <v>18</v>
      </c>
      <c r="I497" s="1" t="s">
        <v>19</v>
      </c>
      <c r="J497" s="1" t="s">
        <v>2185</v>
      </c>
      <c r="K497" s="1" t="s">
        <v>21</v>
      </c>
      <c r="L497" s="1" t="str">
        <f>HYPERLINK("https://files.afu.se/Downloads/Transcripts/Inception%20Radio%20(Mike%20Lucas)/2015 07 18 - Inception Radio Network - Jeremy Ray - The UFO Crime Scene - California Mufon Radio_HhLRiPcaDAQ - transcript (automated).pdf","Transcript Link")</f>
        <v>Transcript Link</v>
      </c>
      <c r="M497" s="2" t="str">
        <f>HYPERLINK("https://files.afu.se/Downloads/Transcripts/Inception%20Radio%20(Mike%20Lucas)/2015 07 18 - Inception Radio Network - Jeremy Ray - The UFO Crime Scene - California Mufon Radio_HhLRiPcaDAQ - transcript (automated).pdf","Transcript Link")</f>
        <v>Transcript Link</v>
      </c>
    </row>
    <row r="498" spans="1:13" ht="240">
      <c r="A498" s="1" t="s">
        <v>2142</v>
      </c>
      <c r="B498" s="1" t="s">
        <v>13</v>
      </c>
      <c r="C498" s="4" t="s">
        <v>2186</v>
      </c>
      <c r="D498" s="1" t="s">
        <v>2187</v>
      </c>
      <c r="E498" s="1" t="s">
        <v>2188</v>
      </c>
      <c r="F498" s="4" t="s">
        <v>16</v>
      </c>
      <c r="G498" s="1" t="s">
        <v>17</v>
      </c>
      <c r="H498" s="1" t="s">
        <v>18</v>
      </c>
      <c r="I498" s="1" t="s">
        <v>19</v>
      </c>
      <c r="J498" s="1" t="s">
        <v>2189</v>
      </c>
      <c r="K498" s="1" t="s">
        <v>21</v>
      </c>
      <c r="L498" s="1" t="str">
        <f>HYPERLINK("https://files.afu.se/Downloads/Transcripts/Inception%20Radio%20(Mike%20Lucas)/2015 07 18 - Inception Radio Network - Steve Lancaster - Hidden Peak Power - Center of Light Radio_pbSwQ8Z4lTg - transcript (automated).pdf","Transcript Link")</f>
        <v>Transcript Link</v>
      </c>
      <c r="M498" s="2" t="str">
        <f>HYPERLINK("https://files.afu.se/Downloads/Transcripts/Inception%20Radio%20(Mike%20Lucas)/2015 07 18 - Inception Radio Network - Steve Lancaster - Hidden Peak Power - Center of Light Radio_pbSwQ8Z4lTg - transcript (automated).pdf","Transcript Link")</f>
        <v>Transcript Link</v>
      </c>
    </row>
    <row r="499" spans="1:13" ht="330">
      <c r="A499" s="1" t="s">
        <v>2142</v>
      </c>
      <c r="B499" s="1" t="s">
        <v>13</v>
      </c>
      <c r="C499" s="4" t="s">
        <v>2190</v>
      </c>
      <c r="D499" s="1" t="s">
        <v>2191</v>
      </c>
      <c r="E499" s="1" t="s">
        <v>2192</v>
      </c>
      <c r="F499" s="4" t="s">
        <v>16</v>
      </c>
      <c r="G499" s="1" t="s">
        <v>17</v>
      </c>
      <c r="H499" s="1" t="s">
        <v>18</v>
      </c>
      <c r="I499" s="1" t="s">
        <v>19</v>
      </c>
      <c r="J499" s="1" t="s">
        <v>2193</v>
      </c>
      <c r="K499" s="1" t="s">
        <v>21</v>
      </c>
      <c r="L499" s="1" t="str">
        <f>HYPERLINK("https://files.afu.se/Downloads/Transcripts/Inception%20Radio%20(Mike%20Lucas)/2015 07 18 - Inception Radio Network - Dr. Azra Bertrand - Big Bang Theory - Color of Light Radio_fzaKCqRprN0 - transcript (automated).pdf","Transcript Link")</f>
        <v>Transcript Link</v>
      </c>
      <c r="M499" s="2" t="str">
        <f>HYPERLINK("https://files.afu.se/Downloads/Transcripts/Inception%20Radio%20(Mike%20Lucas)/2015 07 18 - Inception Radio Network - Dr. Azra Bertrand - Big Bang Theory - Color of Light Radio_fzaKCqRprN0 - transcript (automated).pdf","Transcript Link")</f>
        <v>Transcript Link</v>
      </c>
    </row>
    <row r="500" spans="1:13" ht="409.5">
      <c r="A500" s="1" t="s">
        <v>2142</v>
      </c>
      <c r="B500" s="1" t="s">
        <v>13</v>
      </c>
      <c r="C500" s="4" t="s">
        <v>2194</v>
      </c>
      <c r="D500" s="1" t="s">
        <v>2195</v>
      </c>
      <c r="E500" s="1" t="s">
        <v>2196</v>
      </c>
      <c r="F500" s="4" t="s">
        <v>16</v>
      </c>
      <c r="G500" s="1" t="s">
        <v>17</v>
      </c>
      <c r="H500" s="1" t="s">
        <v>18</v>
      </c>
      <c r="I500" s="1" t="s">
        <v>19</v>
      </c>
      <c r="J500" s="1" t="s">
        <v>2197</v>
      </c>
      <c r="K500" s="1" t="s">
        <v>21</v>
      </c>
      <c r="L500" s="1" t="str">
        <f>HYPERLINK("https://files.afu.se/Downloads/Transcripts/Inception%20Radio%20(Mike%20Lucas)/2015 07 18 - Inception Radio Network - Jose Escamilla - Moon in Full Color - Heidi Hollis The Outlander_2lsrS7bOJqk - transcript (automated).pdf","Transcript Link")</f>
        <v>Transcript Link</v>
      </c>
      <c r="M500" s="2" t="str">
        <f>HYPERLINK("https://files.afu.se/Downloads/Transcripts/Inception%20Radio%20(Mike%20Lucas)/2015 07 18 - Inception Radio Network - Jose Escamilla - Moon in Full Color - Heidi Hollis The Outlander_2lsrS7bOJqk - transcript (automated).pdf","Transcript Link")</f>
        <v>Transcript Link</v>
      </c>
    </row>
    <row r="501" spans="1:13" ht="315">
      <c r="A501" s="1" t="s">
        <v>2142</v>
      </c>
      <c r="B501" s="1" t="s">
        <v>13</v>
      </c>
      <c r="C501" s="4" t="s">
        <v>2198</v>
      </c>
      <c r="D501" s="1" t="s">
        <v>2199</v>
      </c>
      <c r="E501" s="1" t="s">
        <v>2200</v>
      </c>
      <c r="F501" s="4" t="s">
        <v>16</v>
      </c>
      <c r="G501" s="1" t="s">
        <v>17</v>
      </c>
      <c r="H501" s="1" t="s">
        <v>18</v>
      </c>
      <c r="I501" s="1" t="s">
        <v>19</v>
      </c>
      <c r="J501" s="1" t="s">
        <v>2201</v>
      </c>
      <c r="K501" s="1" t="s">
        <v>21</v>
      </c>
      <c r="L501" s="1" t="str">
        <f>HYPERLINK("https://files.afu.se/Downloads/Transcripts/Inception%20Radio%20(Mike%20Lucas)/2015 07 18 - Inception Radio Network - Brien Forester 3.0 - Elongated Cranial DNA -Just Energy Radio_aA6g2rS378g - transcript (automated).pdf","Transcript Link")</f>
        <v>Transcript Link</v>
      </c>
      <c r="M501" s="2" t="str">
        <f>HYPERLINK("https://files.afu.se/Downloads/Transcripts/Inception%20Radio%20(Mike%20Lucas)/2015 07 18 - Inception Radio Network - Brien Forester 3.0 - Elongated Cranial DNA -Just Energy Radio_aA6g2rS378g - transcript (automated).pdf","Transcript Link")</f>
        <v>Transcript Link</v>
      </c>
    </row>
    <row r="502" spans="1:13" ht="330">
      <c r="A502" s="1" t="s">
        <v>2142</v>
      </c>
      <c r="B502" s="1" t="s">
        <v>13</v>
      </c>
      <c r="C502" s="4" t="s">
        <v>2202</v>
      </c>
      <c r="D502" s="1" t="s">
        <v>2203</v>
      </c>
      <c r="E502" s="1" t="s">
        <v>2204</v>
      </c>
      <c r="F502" s="4" t="s">
        <v>16</v>
      </c>
      <c r="G502" s="1" t="s">
        <v>17</v>
      </c>
      <c r="H502" s="1" t="s">
        <v>18</v>
      </c>
      <c r="I502" s="1" t="s">
        <v>19</v>
      </c>
      <c r="J502" s="1" t="s">
        <v>2205</v>
      </c>
      <c r="K502" s="1" t="s">
        <v>21</v>
      </c>
      <c r="L502" s="1" t="str">
        <f>HYPERLINK("https://files.afu.se/Downloads/Transcripts/Inception%20Radio%20(Mike%20Lucas)/2015 07 18 - Inception Radio Network - Stanton Friedman - UFO's Exist - NightVision Radio_hi-uRo5CWOQ - transcript (automated).pdf","Transcript Link")</f>
        <v>Transcript Link</v>
      </c>
      <c r="M502" s="2" t="str">
        <f>HYPERLINK("https://files.afu.se/Downloads/Transcripts/Inception%20Radio%20(Mike%20Lucas)/2015 07 18 - Inception Radio Network - Stanton Friedman - UFO's Exist - NightVision Radio_hi-uRo5CWOQ - transcript (automated).pdf","Transcript Link")</f>
        <v>Transcript Link</v>
      </c>
    </row>
    <row r="503" spans="1:13" ht="409.5">
      <c r="A503" s="1" t="s">
        <v>2142</v>
      </c>
      <c r="B503" s="1" t="s">
        <v>13</v>
      </c>
      <c r="C503" s="4" t="s">
        <v>2206</v>
      </c>
      <c r="D503" s="1" t="s">
        <v>2207</v>
      </c>
      <c r="E503" s="1" t="s">
        <v>2208</v>
      </c>
      <c r="F503" s="4" t="s">
        <v>16</v>
      </c>
      <c r="G503" s="1" t="s">
        <v>17</v>
      </c>
      <c r="H503" s="1" t="s">
        <v>18</v>
      </c>
      <c r="I503" s="1" t="s">
        <v>19</v>
      </c>
      <c r="J503" s="1" t="s">
        <v>2209</v>
      </c>
      <c r="K503" s="1" t="s">
        <v>21</v>
      </c>
      <c r="L503" s="1" t="str">
        <f>HYPERLINK("https://files.afu.se/Downloads/Transcripts/Inception%20Radio%20(Mike%20Lucas)/2015 07 18 - Inception Radio Network - Steve Andrasko - Real Cowboys &amp; Aliens - 2014 Border Zone UFO Conference_Def28omwtck - transcript (automated).pdf","Transcript Link")</f>
        <v>Transcript Link</v>
      </c>
      <c r="M503" s="2" t="str">
        <f>HYPERLINK("https://files.afu.se/Downloads/Transcripts/Inception%20Radio%20(Mike%20Lucas)/2015 07 18 - Inception Radio Network - Steve Andrasko - Real Cowboys &amp; Aliens - 2014 Border Zone UFO Conference_Def28omwtck - transcript (automated).pdf","Transcript Link")</f>
        <v>Transcript Link</v>
      </c>
    </row>
    <row r="504" spans="1:13" ht="300">
      <c r="A504" s="1" t="s">
        <v>2142</v>
      </c>
      <c r="B504" s="1" t="s">
        <v>13</v>
      </c>
      <c r="C504" s="4" t="s">
        <v>2210</v>
      </c>
      <c r="D504" s="1" t="s">
        <v>2211</v>
      </c>
      <c r="E504" s="1" t="s">
        <v>2212</v>
      </c>
      <c r="F504" s="4" t="s">
        <v>16</v>
      </c>
      <c r="G504" s="1" t="s">
        <v>17</v>
      </c>
      <c r="H504" s="1" t="s">
        <v>18</v>
      </c>
      <c r="I504" s="1" t="s">
        <v>19</v>
      </c>
      <c r="J504" s="1" t="s">
        <v>2213</v>
      </c>
      <c r="K504" s="1" t="s">
        <v>21</v>
      </c>
      <c r="L504" s="1" t="str">
        <f>HYPERLINK("https://files.afu.se/Downloads/Transcripts/Inception%20Radio%20(Mike%20Lucas)/2015 07 18 - Inception Radio Network - Ruben Uriarte &amp; Noe Torres - Revisiting the Coyame Incident - 2014 Border Zone UFO Conference_0YyEIlAPNq8 - transcript (automated).pdf","Transcript Link")</f>
        <v>Transcript Link</v>
      </c>
      <c r="M504" s="2" t="str">
        <f>HYPERLINK("https://files.afu.se/Downloads/Transcripts/Inception%20Radio%20(Mike%20Lucas)/2015 07 18 - Inception Radio Network - Ruben Uriarte &amp; Noe Torres - Revisiting the Coyame Incident - 2014 Border Zone UFO Conference_0YyEIlAPNq8 - transcript (automated).pdf","Transcript Link")</f>
        <v>Transcript Link</v>
      </c>
    </row>
    <row r="505" spans="1:13" ht="150">
      <c r="A505" s="1" t="s">
        <v>2142</v>
      </c>
      <c r="B505" s="1" t="s">
        <v>13</v>
      </c>
      <c r="C505" s="4" t="s">
        <v>2214</v>
      </c>
      <c r="D505" s="1" t="s">
        <v>2215</v>
      </c>
      <c r="E505" s="1" t="s">
        <v>2216</v>
      </c>
      <c r="F505" s="4" t="s">
        <v>16</v>
      </c>
      <c r="G505" s="1" t="s">
        <v>17</v>
      </c>
      <c r="H505" s="1" t="s">
        <v>18</v>
      </c>
      <c r="I505" s="1" t="s">
        <v>19</v>
      </c>
      <c r="J505" s="1" t="s">
        <v>2217</v>
      </c>
      <c r="K505" s="1" t="s">
        <v>21</v>
      </c>
      <c r="L505" s="1" t="str">
        <f>HYPERLINK("https://files.afu.se/Downloads/Transcripts/Inception%20Radio%20(Mike%20Lucas)/2015 07 18 - Inception Radio Network - Melanie Young - The Starchild Skull - 2014 Border Zone UFO Conference_asheW-G-s9A - transcript (automated).pdf","Transcript Link")</f>
        <v>Transcript Link</v>
      </c>
      <c r="M505" s="2" t="str">
        <f>HYPERLINK("https://files.afu.se/Downloads/Transcripts/Inception%20Radio%20(Mike%20Lucas)/2015 07 18 - Inception Radio Network - Melanie Young - The Starchild Skull - 2014 Border Zone UFO Conference_asheW-G-s9A - transcript (automated).pdf","Transcript Link")</f>
        <v>Transcript Link</v>
      </c>
    </row>
    <row r="506" spans="1:13" ht="165">
      <c r="A506" s="1" t="s">
        <v>2142</v>
      </c>
      <c r="B506" s="1" t="s">
        <v>13</v>
      </c>
      <c r="C506" s="4" t="s">
        <v>2218</v>
      </c>
      <c r="D506" s="1" t="s">
        <v>2219</v>
      </c>
      <c r="E506" s="1" t="s">
        <v>2220</v>
      </c>
      <c r="F506" s="4" t="s">
        <v>16</v>
      </c>
      <c r="G506" s="1" t="s">
        <v>17</v>
      </c>
      <c r="H506" s="1" t="s">
        <v>18</v>
      </c>
      <c r="I506" s="1" t="s">
        <v>19</v>
      </c>
      <c r="J506" s="1" t="s">
        <v>2221</v>
      </c>
      <c r="K506" s="1" t="s">
        <v>21</v>
      </c>
      <c r="L506" s="1" t="str">
        <f>HYPERLINK("https://files.afu.se/Downloads/Transcripts/Inception%20Radio%20(Mike%20Lucas)/2015 07 18 - Inception Radio Network - Dr. Javier Morales - Coyame Paranormal - 2014 Border Zone UFO Conference_Bk5Gs7kLtv8 - transcript (automated).pdf","Transcript Link")</f>
        <v>Transcript Link</v>
      </c>
      <c r="M506" s="2" t="str">
        <f>HYPERLINK("https://files.afu.se/Downloads/Transcripts/Inception%20Radio%20(Mike%20Lucas)/2015 07 18 - Inception Radio Network - Dr. Javier Morales - Coyame Paranormal - 2014 Border Zone UFO Conference_Bk5Gs7kLtv8 - transcript (automated).pdf","Transcript Link")</f>
        <v>Transcript Link</v>
      </c>
    </row>
    <row r="507" spans="1:13" ht="255">
      <c r="A507" s="1" t="s">
        <v>2142</v>
      </c>
      <c r="B507" s="1" t="s">
        <v>13</v>
      </c>
      <c r="C507" s="4" t="s">
        <v>2222</v>
      </c>
      <c r="D507" s="1" t="s">
        <v>2223</v>
      </c>
      <c r="E507" s="1" t="s">
        <v>2224</v>
      </c>
      <c r="F507" s="4" t="s">
        <v>16</v>
      </c>
      <c r="G507" s="1" t="s">
        <v>17</v>
      </c>
      <c r="H507" s="1" t="s">
        <v>18</v>
      </c>
      <c r="I507" s="1" t="s">
        <v>19</v>
      </c>
      <c r="J507" s="1" t="s">
        <v>2225</v>
      </c>
      <c r="K507" s="1" t="s">
        <v>21</v>
      </c>
      <c r="L507" s="1" t="str">
        <f>HYPERLINK("https://files.afu.se/Downloads/Transcripts/Inception%20Radio%20(Mike%20Lucas)/2015 07 18 - Inception Radio Network - David Bennett Carren - Close Encounters on TV and Film - 2014 Border Zone UFO Conference_goO4o_w2E1s - transcript (automated).pdf","Transcript Link")</f>
        <v>Transcript Link</v>
      </c>
      <c r="M507" s="2" t="str">
        <f>HYPERLINK("https://files.afu.se/Downloads/Transcripts/Inception%20Radio%20(Mike%20Lucas)/2015 07 18 - Inception Radio Network - David Bennett Carren - Close Encounters on TV and Film - 2014 Border Zone UFO Conference_goO4o_w2E1s - transcript (automated).pdf","Transcript Link")</f>
        <v>Transcript Link</v>
      </c>
    </row>
    <row r="508" spans="1:13" ht="150">
      <c r="A508" s="1" t="s">
        <v>2142</v>
      </c>
      <c r="B508" s="1" t="s">
        <v>13</v>
      </c>
      <c r="C508" s="4" t="s">
        <v>2226</v>
      </c>
      <c r="D508" s="1" t="s">
        <v>2227</v>
      </c>
      <c r="E508" s="1" t="s">
        <v>2228</v>
      </c>
      <c r="F508" s="4" t="s">
        <v>16</v>
      </c>
      <c r="G508" s="1" t="s">
        <v>17</v>
      </c>
      <c r="H508" s="1" t="s">
        <v>18</v>
      </c>
      <c r="I508" s="1" t="s">
        <v>19</v>
      </c>
      <c r="J508" s="1" t="s">
        <v>2229</v>
      </c>
      <c r="K508" s="1" t="s">
        <v>21</v>
      </c>
      <c r="L508" s="1" t="str">
        <f>HYPERLINK("https://files.afu.se/Downloads/Transcripts/Inception%20Radio%20(Mike%20Lucas)/2015 07 18 - Inception Radio Network - Nick Pope Pt 2 - The Search for Alien Life - 2014 Border Zone UFO Conference_e3k0NcITeJg - transcript (automated).pdf","Transcript Link")</f>
        <v>Transcript Link</v>
      </c>
      <c r="M508" s="2" t="str">
        <f>HYPERLINK("https://files.afu.se/Downloads/Transcripts/Inception%20Radio%20(Mike%20Lucas)/2015 07 18 - Inception Radio Network - Nick Pope Pt 2 - The Search for Alien Life - 2014 Border Zone UFO Conference_e3k0NcITeJg - transcript (automated).pdf","Transcript Link")</f>
        <v>Transcript Link</v>
      </c>
    </row>
    <row r="509" spans="1:13" ht="150">
      <c r="A509" s="1" t="s">
        <v>2230</v>
      </c>
      <c r="B509" s="1" t="s">
        <v>13</v>
      </c>
      <c r="C509" s="4" t="s">
        <v>2231</v>
      </c>
      <c r="D509" s="1" t="s">
        <v>2232</v>
      </c>
      <c r="E509" s="1" t="s">
        <v>2233</v>
      </c>
      <c r="F509" s="4" t="s">
        <v>16</v>
      </c>
      <c r="G509" s="1" t="s">
        <v>17</v>
      </c>
      <c r="H509" s="1" t="s">
        <v>18</v>
      </c>
      <c r="I509" s="1" t="s">
        <v>19</v>
      </c>
      <c r="J509" s="1" t="s">
        <v>2234</v>
      </c>
      <c r="K509" s="1" t="s">
        <v>21</v>
      </c>
      <c r="L509" s="1" t="str">
        <f>HYPERLINK("https://files.afu.se/Downloads/Transcripts/Inception%20Radio%20(Mike%20Lucas)/2015 07 17 - Inception Radio Network - Nick Pope Pt 1 - UFO Encounter at Rendlesham - 2014 Border Zone UFO Conference_K3fNWN3JLN0 - transcript (automated).pdf","Transcript Link")</f>
        <v>Transcript Link</v>
      </c>
      <c r="M509" s="2" t="str">
        <f>HYPERLINK("https://files.afu.se/Downloads/Transcripts/Inception%20Radio%20(Mike%20Lucas)/2015 07 17 - Inception Radio Network - Nick Pope Pt 1 - UFO Encounter at Rendlesham - 2014 Border Zone UFO Conference_K3fNWN3JLN0 - transcript (automated).pdf","Transcript Link")</f>
        <v>Transcript Link</v>
      </c>
    </row>
    <row r="510" spans="1:13" ht="375">
      <c r="A510" s="1" t="s">
        <v>2230</v>
      </c>
      <c r="B510" s="1" t="s">
        <v>13</v>
      </c>
      <c r="C510" s="4" t="s">
        <v>2235</v>
      </c>
      <c r="D510" s="1" t="s">
        <v>2236</v>
      </c>
      <c r="E510" s="1" t="s">
        <v>2237</v>
      </c>
      <c r="F510" s="4" t="s">
        <v>16</v>
      </c>
      <c r="G510" s="1" t="s">
        <v>17</v>
      </c>
      <c r="H510" s="1" t="s">
        <v>18</v>
      </c>
      <c r="I510" s="1" t="s">
        <v>19</v>
      </c>
      <c r="J510" s="1" t="s">
        <v>2238</v>
      </c>
      <c r="K510" s="1" t="s">
        <v>21</v>
      </c>
      <c r="L510" s="1" t="str">
        <f>HYPERLINK("https://files.afu.se/Downloads/Transcripts/Inception%20Radio%20(Mike%20Lucas)/2015 07 17 - Inception Radio Network - Linda Moulton Howe - Cattle Mutilation &amp; Aliens - Heidi Hollis The Outlander_nSzajvuACAE - transcript (automated).pdf","Transcript Link")</f>
        <v>Transcript Link</v>
      </c>
      <c r="M510" s="2" t="str">
        <f>HYPERLINK("https://files.afu.se/Downloads/Transcripts/Inception%20Radio%20(Mike%20Lucas)/2015 07 17 - Inception Radio Network - Linda Moulton Howe - Cattle Mutilation &amp; Aliens - Heidi Hollis The Outlander_nSzajvuACAE - transcript (automated).pdf","Transcript Link")</f>
        <v>Transcript Link</v>
      </c>
    </row>
    <row r="511" spans="1:13" ht="255">
      <c r="A511" s="1" t="s">
        <v>2239</v>
      </c>
      <c r="B511" s="1" t="s">
        <v>13</v>
      </c>
      <c r="C511" s="4" t="s">
        <v>2240</v>
      </c>
      <c r="D511" s="1" t="s">
        <v>2241</v>
      </c>
      <c r="E511" s="1" t="s">
        <v>2242</v>
      </c>
      <c r="F511" s="4" t="s">
        <v>16</v>
      </c>
      <c r="G511" s="1" t="s">
        <v>17</v>
      </c>
      <c r="H511" s="1" t="s">
        <v>18</v>
      </c>
      <c r="I511" s="1" t="s">
        <v>19</v>
      </c>
      <c r="J511" s="1" t="s">
        <v>2243</v>
      </c>
      <c r="K511" s="1" t="s">
        <v>21</v>
      </c>
      <c r="L511" s="1" t="str">
        <f>HYPERLINK("https://files.afu.se/Downloads/Transcripts/Inception%20Radio%20(Mike%20Lucas)/2015 07 16 - Inception Radio Network - Anthony Cummings - The Mind of a Pirate - Psychology's Outer Limits_pa7_wfSw2r0 - transcript (automated).pdf","Transcript Link")</f>
        <v>Transcript Link</v>
      </c>
      <c r="M511" s="2" t="str">
        <f>HYPERLINK("https://files.afu.se/Downloads/Transcripts/Inception%20Radio%20(Mike%20Lucas)/2015 07 16 - Inception Radio Network - Anthony Cummings - The Mind of a Pirate - Psychology's Outer Limits_pa7_wfSw2r0 - transcript (automated).pdf","Transcript Link")</f>
        <v>Transcript Link</v>
      </c>
    </row>
    <row r="512" spans="1:13" ht="409.5">
      <c r="A512" s="1" t="s">
        <v>2239</v>
      </c>
      <c r="B512" s="1" t="s">
        <v>13</v>
      </c>
      <c r="C512" s="4" t="s">
        <v>2244</v>
      </c>
      <c r="D512" s="1" t="s">
        <v>2245</v>
      </c>
      <c r="E512" s="1" t="s">
        <v>2246</v>
      </c>
      <c r="F512" s="4" t="s">
        <v>16</v>
      </c>
      <c r="G512" s="1" t="s">
        <v>17</v>
      </c>
      <c r="H512" s="1" t="s">
        <v>18</v>
      </c>
      <c r="I512" s="1" t="s">
        <v>19</v>
      </c>
      <c r="J512" s="1" t="s">
        <v>2247</v>
      </c>
      <c r="K512" s="1" t="s">
        <v>21</v>
      </c>
      <c r="L512" s="1" t="str">
        <f>HYPERLINK("https://files.afu.se/Downloads/Transcripts/Inception%20Radio%20(Mike%20Lucas)/2015 07 16 - Inception Radio Network - Richard Smith - John Ford UFO Deterrence - Future Theater_7GfwCyYwptI - transcript (automated).pdf","Transcript Link")</f>
        <v>Transcript Link</v>
      </c>
      <c r="M512" s="2" t="str">
        <f>HYPERLINK("https://files.afu.se/Downloads/Transcripts/Inception%20Radio%20(Mike%20Lucas)/2015 07 16 - Inception Radio Network - Richard Smith - John Ford UFO Deterrence - Future Theater_7GfwCyYwptI - transcript (automated).pdf","Transcript Link")</f>
        <v>Transcript Link</v>
      </c>
    </row>
    <row r="513" spans="1:13" ht="240">
      <c r="A513" s="1" t="s">
        <v>2239</v>
      </c>
      <c r="B513" s="1" t="s">
        <v>13</v>
      </c>
      <c r="C513" s="4" t="s">
        <v>2248</v>
      </c>
      <c r="D513" s="1" t="s">
        <v>2249</v>
      </c>
      <c r="E513" s="1" t="s">
        <v>2250</v>
      </c>
      <c r="F513" s="4" t="s">
        <v>16</v>
      </c>
      <c r="G513" s="1" t="s">
        <v>17</v>
      </c>
      <c r="H513" s="1" t="s">
        <v>18</v>
      </c>
      <c r="I513" s="1" t="s">
        <v>19</v>
      </c>
      <c r="J513" s="1" t="s">
        <v>2251</v>
      </c>
      <c r="K513" s="1" t="s">
        <v>21</v>
      </c>
      <c r="L513" s="1" t="str">
        <f>HYPERLINK("https://files.afu.se/Downloads/Transcripts/Inception%20Radio%20(Mike%20Lucas)/2015 07 16 - Inception Radio Network - Mary Sutherland - Ancient Human Giants - Heidi Hollis The Outlander_PLBOWOAr_QA - transcript (automated).pdf","Transcript Link")</f>
        <v>Transcript Link</v>
      </c>
      <c r="M513" s="2" t="str">
        <f>HYPERLINK("https://files.afu.se/Downloads/Transcripts/Inception%20Radio%20(Mike%20Lucas)/2015 07 16 - Inception Radio Network - Mary Sutherland - Ancient Human Giants - Heidi Hollis The Outlander_PLBOWOAr_QA - transcript (automated).pdf","Transcript Link")</f>
        <v>Transcript Link</v>
      </c>
    </row>
    <row r="514" spans="1:13" ht="409.5">
      <c r="A514" s="1" t="s">
        <v>2252</v>
      </c>
      <c r="B514" s="1" t="s">
        <v>13</v>
      </c>
      <c r="C514" s="4" t="s">
        <v>2253</v>
      </c>
      <c r="D514" s="1" t="s">
        <v>2254</v>
      </c>
      <c r="E514" s="1" t="s">
        <v>2255</v>
      </c>
      <c r="F514" s="4" t="s">
        <v>16</v>
      </c>
      <c r="G514" s="1" t="s">
        <v>17</v>
      </c>
      <c r="H514" s="1" t="s">
        <v>18</v>
      </c>
      <c r="I514" s="1" t="s">
        <v>19</v>
      </c>
      <c r="J514" s="1" t="s">
        <v>2256</v>
      </c>
      <c r="K514" s="1" t="s">
        <v>21</v>
      </c>
      <c r="L514" s="1" t="str">
        <f>HYPERLINK("https://files.afu.se/Downloads/Transcripts/Inception%20Radio%20(Mike%20Lucas)/2015 07 14 - Inception Radio Network - #1 - John Ford UFO Nightmare - A Monthly News Report_V5h2iOcv0ms - transcript (automated).pdf","Transcript Link")</f>
        <v>Transcript Link</v>
      </c>
      <c r="M514" s="2" t="str">
        <f>HYPERLINK("https://files.afu.se/Downloads/Transcripts/Inception%20Radio%20(Mike%20Lucas)/2015 07 14 - Inception Radio Network - #1 - John Ford UFO Nightmare - A Monthly News Report_V5h2iOcv0ms - transcript (automated).pdf","Transcript Link")</f>
        <v>Transcript Link</v>
      </c>
    </row>
    <row r="515" spans="1:13" ht="409.5">
      <c r="A515" s="1" t="s">
        <v>2257</v>
      </c>
      <c r="B515" s="1" t="s">
        <v>13</v>
      </c>
      <c r="C515" s="4" t="s">
        <v>2258</v>
      </c>
      <c r="D515" s="1" t="s">
        <v>2259</v>
      </c>
      <c r="E515" s="1" t="s">
        <v>2260</v>
      </c>
      <c r="F515" s="4" t="s">
        <v>16</v>
      </c>
      <c r="G515" s="1" t="s">
        <v>17</v>
      </c>
      <c r="H515" s="1" t="s">
        <v>18</v>
      </c>
      <c r="I515" s="1" t="s">
        <v>19</v>
      </c>
      <c r="J515" s="1" t="s">
        <v>2261</v>
      </c>
      <c r="K515" s="1" t="s">
        <v>21</v>
      </c>
      <c r="L515" s="1" t="str">
        <f>HYPERLINK("https://files.afu.se/Downloads/Transcripts/Inception%20Radio%20(Mike%20Lucas)/2015 07 13 - Inception Radio Network - Edd Edwards - Light Work Healing - Supernatural Girlz_aq7dPSd-OAw - transcript (automated).pdf","Transcript Link")</f>
        <v>Transcript Link</v>
      </c>
      <c r="M515" s="2" t="str">
        <f>HYPERLINK("https://files.afu.se/Downloads/Transcripts/Inception%20Radio%20(Mike%20Lucas)/2015 07 13 - Inception Radio Network - Edd Edwards - Light Work Healing - Supernatural Girlz_aq7dPSd-OAw - transcript (automated).pdf","Transcript Link")</f>
        <v>Transcript Link</v>
      </c>
    </row>
    <row r="516" spans="1:13" ht="345">
      <c r="A516" s="1" t="s">
        <v>2262</v>
      </c>
      <c r="B516" s="1" t="s">
        <v>13</v>
      </c>
      <c r="C516" s="4" t="s">
        <v>2263</v>
      </c>
      <c r="D516" s="1" t="s">
        <v>2264</v>
      </c>
      <c r="E516" s="1" t="s">
        <v>2265</v>
      </c>
      <c r="F516" s="4" t="s">
        <v>16</v>
      </c>
      <c r="G516" s="1" t="s">
        <v>17</v>
      </c>
      <c r="H516" s="1" t="s">
        <v>18</v>
      </c>
      <c r="I516" s="1" t="s">
        <v>19</v>
      </c>
      <c r="J516" s="1" t="s">
        <v>2266</v>
      </c>
      <c r="K516" s="1" t="s">
        <v>21</v>
      </c>
      <c r="L516" s="1" t="str">
        <f>HYPERLINK("https://files.afu.se/Downloads/Transcripts/Inception%20Radio%20(Mike%20Lucas)/2015 07 12 - Inception Radio Network - Rey Hernandez 2.0 - ExtraTerrestrial Encounters - California Mufon Radio_iMmITIeYbPs - transcript (automated).pdf","Transcript Link")</f>
        <v>Transcript Link</v>
      </c>
      <c r="M516" s="2" t="str">
        <f>HYPERLINK("https://files.afu.se/Downloads/Transcripts/Inception%20Radio%20(Mike%20Lucas)/2015 07 12 - Inception Radio Network - Rey Hernandez 2.0 - ExtraTerrestrial Encounters - California Mufon Radio_iMmITIeYbPs - transcript (automated).pdf","Transcript Link")</f>
        <v>Transcript Link</v>
      </c>
    </row>
    <row r="517" spans="1:13" ht="409.5">
      <c r="A517" s="1" t="s">
        <v>2262</v>
      </c>
      <c r="B517" s="1" t="s">
        <v>13</v>
      </c>
      <c r="C517" s="4" t="s">
        <v>2267</v>
      </c>
      <c r="D517" s="1" t="s">
        <v>2268</v>
      </c>
      <c r="E517" s="1" t="s">
        <v>2269</v>
      </c>
      <c r="F517" s="4" t="s">
        <v>16</v>
      </c>
      <c r="G517" s="1" t="s">
        <v>17</v>
      </c>
      <c r="H517" s="1" t="s">
        <v>18</v>
      </c>
      <c r="I517" s="1" t="s">
        <v>19</v>
      </c>
      <c r="J517" s="1" t="s">
        <v>2270</v>
      </c>
      <c r="K517" s="1" t="s">
        <v>21</v>
      </c>
      <c r="L517" s="1" t="str">
        <f>HYPERLINK("https://files.afu.se/Downloads/Transcripts/Inception%20Radio%20(Mike%20Lucas)/2015 07 12 - Inception Radio Network - Mike Lucas - UFO Sightings - California Mufon Radio_wCCqrL7u_bk - transcript (automated).pdf","Transcript Link")</f>
        <v>Transcript Link</v>
      </c>
      <c r="M517" s="2" t="str">
        <f>HYPERLINK("https://files.afu.se/Downloads/Transcripts/Inception%20Radio%20(Mike%20Lucas)/2015 07 12 - Inception Radio Network - Mike Lucas - UFO Sightings - California Mufon Radio_wCCqrL7u_bk - transcript (automated).pdf","Transcript Link")</f>
        <v>Transcript Link</v>
      </c>
    </row>
    <row r="518" spans="1:13" ht="315">
      <c r="A518" s="1" t="s">
        <v>2262</v>
      </c>
      <c r="B518" s="1" t="s">
        <v>13</v>
      </c>
      <c r="C518" s="4" t="s">
        <v>2271</v>
      </c>
      <c r="D518" s="1" t="s">
        <v>2272</v>
      </c>
      <c r="E518" s="1" t="s">
        <v>2273</v>
      </c>
      <c r="F518" s="4" t="s">
        <v>16</v>
      </c>
      <c r="G518" s="1" t="s">
        <v>17</v>
      </c>
      <c r="H518" s="1" t="s">
        <v>18</v>
      </c>
      <c r="I518" s="1" t="s">
        <v>19</v>
      </c>
      <c r="J518" s="1" t="s">
        <v>2274</v>
      </c>
      <c r="K518" s="1" t="s">
        <v>21</v>
      </c>
      <c r="L518" s="1" t="str">
        <f>HYPERLINK("https://files.afu.se/Downloads/Transcripts/Inception%20Radio%20(Mike%20Lucas)/2015 07 12 - Inception Radio Network - Vanessa Lamorte - The Language of Light - Center of Light Radio_ucpK5Y5CGlA - transcript (automated).pdf","Transcript Link")</f>
        <v>Transcript Link</v>
      </c>
      <c r="M518" s="2" t="str">
        <f>HYPERLINK("https://files.afu.se/Downloads/Transcripts/Inception%20Radio%20(Mike%20Lucas)/2015 07 12 - Inception Radio Network - Vanessa Lamorte - The Language of Light - Center of Light Radio_ucpK5Y5CGlA - transcript (automated).pdf","Transcript Link")</f>
        <v>Transcript Link</v>
      </c>
    </row>
    <row r="519" spans="1:13" ht="315">
      <c r="A519" s="1" t="s">
        <v>2262</v>
      </c>
      <c r="B519" s="1" t="s">
        <v>13</v>
      </c>
      <c r="C519" s="4" t="s">
        <v>2275</v>
      </c>
      <c r="D519" s="1" t="s">
        <v>2276</v>
      </c>
      <c r="E519" s="1" t="s">
        <v>2277</v>
      </c>
      <c r="F519" s="4" t="s">
        <v>16</v>
      </c>
      <c r="G519" s="1" t="s">
        <v>17</v>
      </c>
      <c r="H519" s="1" t="s">
        <v>18</v>
      </c>
      <c r="I519" s="1" t="s">
        <v>19</v>
      </c>
      <c r="J519" s="1" t="s">
        <v>2278</v>
      </c>
      <c r="K519" s="1" t="s">
        <v>21</v>
      </c>
      <c r="L519" s="1" t="str">
        <f>HYPERLINK("https://files.afu.se/Downloads/Transcripts/Inception%20Radio%20(Mike%20Lucas)/2015 07 12 - Inception Radio Network - William Henry - InterDimensional ExtraTerrestrial Beings - EPIC Voyagers Radio_567pdSyfAzk - transcript (automated).pdf","Transcript Link")</f>
        <v>Transcript Link</v>
      </c>
      <c r="M519" s="2" t="str">
        <f>HYPERLINK("https://files.afu.se/Downloads/Transcripts/Inception%20Radio%20(Mike%20Lucas)/2015 07 12 - Inception Radio Network - William Henry - InterDimensional ExtraTerrestrial Beings - EPIC Voyagers Radio_567pdSyfAzk - transcript (automated).pdf","Transcript Link")</f>
        <v>Transcript Link</v>
      </c>
    </row>
    <row r="520" spans="1:13" ht="165">
      <c r="A520" s="1" t="s">
        <v>2262</v>
      </c>
      <c r="B520" s="1" t="s">
        <v>13</v>
      </c>
      <c r="C520" s="4" t="s">
        <v>2279</v>
      </c>
      <c r="D520" s="1" t="s">
        <v>2280</v>
      </c>
      <c r="E520" s="1" t="s">
        <v>2281</v>
      </c>
      <c r="F520" s="4" t="s">
        <v>16</v>
      </c>
      <c r="G520" s="1" t="s">
        <v>17</v>
      </c>
      <c r="H520" s="1" t="s">
        <v>18</v>
      </c>
      <c r="I520" s="1" t="s">
        <v>19</v>
      </c>
      <c r="J520" s="1" t="s">
        <v>2282</v>
      </c>
      <c r="K520" s="1" t="s">
        <v>21</v>
      </c>
      <c r="L520" s="1" t="str">
        <f>HYPERLINK("https://files.afu.se/Downloads/Transcripts/Inception%20Radio%20(Mike%20Lucas)/2015 07 12 - Inception Radio Network - Bob Newton - Bones of Lost Giants - EPIC Voyagers Radio_FVZXmcntlkA - transcript (automated).pdf","Transcript Link")</f>
        <v>Transcript Link</v>
      </c>
      <c r="M520" s="2" t="str">
        <f>HYPERLINK("https://files.afu.se/Downloads/Transcripts/Inception%20Radio%20(Mike%20Lucas)/2015 07 12 - Inception Radio Network - Bob Newton - Bones of Lost Giants - EPIC Voyagers Radio_FVZXmcntlkA - transcript (automated).pdf","Transcript Link")</f>
        <v>Transcript Link</v>
      </c>
    </row>
    <row r="521" spans="1:13" ht="330">
      <c r="A521" s="1" t="s">
        <v>2262</v>
      </c>
      <c r="B521" s="1" t="s">
        <v>13</v>
      </c>
      <c r="C521" s="4" t="s">
        <v>2283</v>
      </c>
      <c r="D521" s="1" t="s">
        <v>2284</v>
      </c>
      <c r="E521" s="1" t="s">
        <v>2285</v>
      </c>
      <c r="F521" s="4" t="s">
        <v>16</v>
      </c>
      <c r="G521" s="1" t="s">
        <v>17</v>
      </c>
      <c r="H521" s="1" t="s">
        <v>18</v>
      </c>
      <c r="I521" s="1" t="s">
        <v>19</v>
      </c>
      <c r="J521" s="1" t="s">
        <v>2286</v>
      </c>
      <c r="K521" s="1" t="s">
        <v>21</v>
      </c>
      <c r="L521" s="1" t="str">
        <f>HYPERLINK("https://files.afu.se/Downloads/Transcripts/Inception%20Radio%20(Mike%20Lucas)/2015 07 12 - Inception Radio Network - Lois J. Wetzel 2.0 - Past Lives - EPIC Voyagers Radio_zppTEKe1nEI - transcript (automated).pdf","Transcript Link")</f>
        <v>Transcript Link</v>
      </c>
      <c r="M521" s="2" t="str">
        <f>HYPERLINK("https://files.afu.se/Downloads/Transcripts/Inception%20Radio%20(Mike%20Lucas)/2015 07 12 - Inception Radio Network - Lois J. Wetzel 2.0 - Past Lives - EPIC Voyagers Radio_zppTEKe1nEI - transcript (automated).pdf","Transcript Link")</f>
        <v>Transcript Link</v>
      </c>
    </row>
    <row r="522" spans="1:13" ht="345">
      <c r="A522" s="1" t="s">
        <v>2262</v>
      </c>
      <c r="B522" s="1" t="s">
        <v>13</v>
      </c>
      <c r="C522" s="4" t="s">
        <v>2287</v>
      </c>
      <c r="D522" s="1" t="s">
        <v>2288</v>
      </c>
      <c r="E522" s="1" t="s">
        <v>2289</v>
      </c>
      <c r="F522" s="4" t="s">
        <v>16</v>
      </c>
      <c r="G522" s="1" t="s">
        <v>17</v>
      </c>
      <c r="H522" s="1" t="s">
        <v>18</v>
      </c>
      <c r="I522" s="1" t="s">
        <v>19</v>
      </c>
      <c r="J522" s="1" t="s">
        <v>2290</v>
      </c>
      <c r="K522" s="1" t="s">
        <v>21</v>
      </c>
      <c r="L522" s="1" t="str">
        <f>HYPERLINK("https://files.afu.se/Downloads/Transcripts/Inception%20Radio%20(Mike%20Lucas)/2015 07 12 - Inception Radio Network - Jason Gregory - Achieving Tranquility - Just Energy Radio_YcK2fnNWT04 - transcript (automated).pdf","Transcript Link")</f>
        <v>Transcript Link</v>
      </c>
      <c r="M522" s="2" t="str">
        <f>HYPERLINK("https://files.afu.se/Downloads/Transcripts/Inception%20Radio%20(Mike%20Lucas)/2015 07 12 - Inception Radio Network - Jason Gregory - Achieving Tranquility - Just Energy Radio_YcK2fnNWT04 - transcript (automated).pdf","Transcript Link")</f>
        <v>Transcript Link</v>
      </c>
    </row>
    <row r="523" spans="1:13" ht="375">
      <c r="A523" s="1" t="s">
        <v>2291</v>
      </c>
      <c r="B523" s="1" t="s">
        <v>13</v>
      </c>
      <c r="C523" s="4" t="s">
        <v>2292</v>
      </c>
      <c r="D523" s="1" t="s">
        <v>2293</v>
      </c>
      <c r="E523" s="1" t="s">
        <v>2294</v>
      </c>
      <c r="F523" s="4" t="s">
        <v>16</v>
      </c>
      <c r="G523" s="1" t="s">
        <v>17</v>
      </c>
      <c r="H523" s="1" t="s">
        <v>18</v>
      </c>
      <c r="I523" s="1" t="s">
        <v>19</v>
      </c>
      <c r="J523" s="1" t="s">
        <v>2295</v>
      </c>
      <c r="K523" s="1" t="s">
        <v>21</v>
      </c>
      <c r="L523" s="1" t="str">
        <f>HYPERLINK("https://files.afu.se/Downloads/Transcripts/Inception%20Radio%20(Mike%20Lucas)/2015 07 11 - Inception Radio Network - Mary Joyce - Secret Underground Bases - NightVision Radio_cdHO6yBHXsI - transcript (automated).pdf","Transcript Link")</f>
        <v>Transcript Link</v>
      </c>
      <c r="M523" s="2" t="str">
        <f>HYPERLINK("https://files.afu.se/Downloads/Transcripts/Inception%20Radio%20(Mike%20Lucas)/2015 07 11 - Inception Radio Network - Mary Joyce - Secret Underground Bases - NightVision Radio_cdHO6yBHXsI - transcript (automated).pdf","Transcript Link")</f>
        <v>Transcript Link</v>
      </c>
    </row>
    <row r="524" spans="1:13" ht="375">
      <c r="A524" s="1" t="s">
        <v>2291</v>
      </c>
      <c r="B524" s="1" t="s">
        <v>13</v>
      </c>
      <c r="C524" s="4" t="s">
        <v>2296</v>
      </c>
      <c r="D524" s="1" t="s">
        <v>2297</v>
      </c>
      <c r="E524" s="1" t="s">
        <v>2298</v>
      </c>
      <c r="F524" s="4" t="s">
        <v>16</v>
      </c>
      <c r="G524" s="1" t="s">
        <v>17</v>
      </c>
      <c r="H524" s="1" t="s">
        <v>18</v>
      </c>
      <c r="I524" s="1" t="s">
        <v>19</v>
      </c>
      <c r="J524" s="1" t="s">
        <v>2299</v>
      </c>
      <c r="K524" s="1" t="s">
        <v>21</v>
      </c>
      <c r="L524" s="1" t="str">
        <f>HYPERLINK("https://files.afu.se/Downloads/Transcripts/Inception%20Radio%20(Mike%20Lucas)/2015 07 11 - Inception Radio Network - Betty Andreasson Luca - Alien Abduction Nightmare -NightVision Radio_iCrcMYfwORY - transcript (automated).pdf","Transcript Link")</f>
        <v>Transcript Link</v>
      </c>
      <c r="M524" s="2" t="str">
        <f>HYPERLINK("https://files.afu.se/Downloads/Transcripts/Inception%20Radio%20(Mike%20Lucas)/2015 07 11 - Inception Radio Network - Betty Andreasson Luca - Alien Abduction Nightmare -NightVision Radio_iCrcMYfwORY - transcript (automated).pdf","Transcript Link")</f>
        <v>Transcript Link</v>
      </c>
    </row>
    <row r="525" spans="1:13" ht="409.5">
      <c r="A525" s="1" t="s">
        <v>2291</v>
      </c>
      <c r="B525" s="1" t="s">
        <v>13</v>
      </c>
      <c r="C525" s="4" t="s">
        <v>2300</v>
      </c>
      <c r="D525" s="1" t="s">
        <v>2301</v>
      </c>
      <c r="E525" s="1" t="s">
        <v>2302</v>
      </c>
      <c r="F525" s="4" t="s">
        <v>16</v>
      </c>
      <c r="G525" s="1" t="s">
        <v>17</v>
      </c>
      <c r="H525" s="1" t="s">
        <v>18</v>
      </c>
      <c r="I525" s="1" t="s">
        <v>19</v>
      </c>
      <c r="J525" s="1" t="s">
        <v>2303</v>
      </c>
      <c r="K525" s="1" t="s">
        <v>21</v>
      </c>
      <c r="L525" s="1" t="str">
        <f>HYPERLINK("https://files.afu.se/Downloads/Transcripts/Inception%20Radio%20(Mike%20Lucas)/2015 07 11 - Inception Radio Network - Brandon Herd - Lost American Civilizations &amp; Ancient Egypt - PANG Radio - Insider's Preview__Xj0Dh7PnX0 - transcript (automated).pdf","Transcript Link")</f>
        <v>Transcript Link</v>
      </c>
      <c r="M525" s="2" t="str">
        <f>HYPERLINK("https://files.afu.se/Downloads/Transcripts/Inception%20Radio%20(Mike%20Lucas)/2015 07 11 - Inception Radio Network - Brandon Herd - Lost American Civilizations &amp; Ancient Egypt - PANG Radio - Insider's Preview__Xj0Dh7PnX0 - transcript (automated).pdf","Transcript Link")</f>
        <v>Transcript Link</v>
      </c>
    </row>
    <row r="526" spans="1:13" ht="409.5">
      <c r="A526" s="1" t="s">
        <v>2291</v>
      </c>
      <c r="B526" s="1" t="s">
        <v>13</v>
      </c>
      <c r="C526" s="4" t="s">
        <v>2304</v>
      </c>
      <c r="D526" s="1" t="s">
        <v>2305</v>
      </c>
      <c r="E526" s="1" t="s">
        <v>2306</v>
      </c>
      <c r="F526" s="4" t="s">
        <v>16</v>
      </c>
      <c r="G526" s="1" t="s">
        <v>17</v>
      </c>
      <c r="H526" s="1" t="s">
        <v>18</v>
      </c>
      <c r="I526" s="1" t="s">
        <v>19</v>
      </c>
      <c r="J526" s="1" t="s">
        <v>2307</v>
      </c>
      <c r="K526" s="1" t="s">
        <v>21</v>
      </c>
      <c r="L526" s="1" t="str">
        <f>HYPERLINK("https://files.afu.se/Downloads/Transcripts/Inception%20Radio%20(Mike%20Lucas)/2015 07 11 - Inception Radio Network - Dane Wigington - HAARP Triggering Yellowstone - EPIC Voyagers Radio_5URldSUpB6k - transcript (automated).pdf","Transcript Link")</f>
        <v>Transcript Link</v>
      </c>
      <c r="M526" s="2" t="str">
        <f>HYPERLINK("https://files.afu.se/Downloads/Transcripts/Inception%20Radio%20(Mike%20Lucas)/2015 07 11 - Inception Radio Network - Dane Wigington - HAARP Triggering Yellowstone - EPIC Voyagers Radio_5URldSUpB6k - transcript (automated).pdf","Transcript Link")</f>
        <v>Transcript Link</v>
      </c>
    </row>
    <row r="527" spans="1:13" ht="409.5">
      <c r="A527" s="1" t="s">
        <v>2291</v>
      </c>
      <c r="B527" s="1" t="s">
        <v>13</v>
      </c>
      <c r="C527" s="4" t="s">
        <v>2308</v>
      </c>
      <c r="D527" s="1" t="s">
        <v>2309</v>
      </c>
      <c r="E527" s="1" t="s">
        <v>2310</v>
      </c>
      <c r="F527" s="4" t="s">
        <v>16</v>
      </c>
      <c r="G527" s="1" t="s">
        <v>17</v>
      </c>
      <c r="H527" s="1" t="s">
        <v>18</v>
      </c>
      <c r="I527" s="1" t="s">
        <v>19</v>
      </c>
      <c r="J527" s="1" t="s">
        <v>2311</v>
      </c>
      <c r="K527" s="1" t="s">
        <v>21</v>
      </c>
      <c r="L527" s="1" t="str">
        <f>HYPERLINK("https://files.afu.se/Downloads/Transcripts/Inception%20Radio%20(Mike%20Lucas)/2015 07 11 - Inception Radio Network - Philip Comella - Big Bang Theory - Gabriel Roberts -The Power of Belief - Just Energy Radio_McEqkAvI9fw - transcript (automated).pdf","Transcript Link")</f>
        <v>Transcript Link</v>
      </c>
      <c r="M527" s="2" t="str">
        <f>HYPERLINK("https://files.afu.se/Downloads/Transcripts/Inception%20Radio%20(Mike%20Lucas)/2015 07 11 - Inception Radio Network - Philip Comella - Big Bang Theory - Gabriel Roberts -The Power of Belief - Just Energy Radio_McEqkAvI9fw - transcript (automated).pdf","Transcript Link")</f>
        <v>Transcript Link</v>
      </c>
    </row>
    <row r="528" spans="1:13" ht="360">
      <c r="A528" s="1" t="s">
        <v>2312</v>
      </c>
      <c r="B528" s="1" t="s">
        <v>13</v>
      </c>
      <c r="C528" s="4" t="s">
        <v>2313</v>
      </c>
      <c r="D528" s="1" t="s">
        <v>2314</v>
      </c>
      <c r="E528" s="1" t="s">
        <v>2315</v>
      </c>
      <c r="F528" s="4" t="s">
        <v>16</v>
      </c>
      <c r="G528" s="1" t="s">
        <v>17</v>
      </c>
      <c r="H528" s="1" t="s">
        <v>18</v>
      </c>
      <c r="I528" s="1" t="s">
        <v>19</v>
      </c>
      <c r="J528" s="1" t="s">
        <v>2316</v>
      </c>
      <c r="K528" s="1" t="s">
        <v>21</v>
      </c>
      <c r="L528" s="1" t="str">
        <f>HYPERLINK("https://files.afu.se/Downloads/Transcripts/Inception%20Radio%20(Mike%20Lucas)/2015 07 10 - Inception Radio Network - Freddy Silva - Pyramids At Giza - NightVision Radio_BdqFpwAFaRw - transcript (automated).pdf","Transcript Link")</f>
        <v>Transcript Link</v>
      </c>
      <c r="M528" s="2" t="str">
        <f>HYPERLINK("https://files.afu.se/Downloads/Transcripts/Inception%20Radio%20(Mike%20Lucas)/2015 07 10 - Inception Radio Network - Freddy Silva - Pyramids At Giza - NightVision Radio_BdqFpwAFaRw - transcript (automated).pdf","Transcript Link")</f>
        <v>Transcript Link</v>
      </c>
    </row>
    <row r="529" spans="1:13" ht="150">
      <c r="A529" s="1" t="s">
        <v>2312</v>
      </c>
      <c r="B529" s="1" t="s">
        <v>13</v>
      </c>
      <c r="C529" s="4" t="s">
        <v>2317</v>
      </c>
      <c r="D529" s="1" t="s">
        <v>2318</v>
      </c>
      <c r="E529" s="1" t="s">
        <v>2319</v>
      </c>
      <c r="F529" s="4" t="s">
        <v>16</v>
      </c>
      <c r="G529" s="1" t="s">
        <v>17</v>
      </c>
      <c r="H529" s="1" t="s">
        <v>18</v>
      </c>
      <c r="I529" s="1" t="s">
        <v>19</v>
      </c>
      <c r="J529" s="1" t="s">
        <v>2320</v>
      </c>
      <c r="K529" s="1" t="s">
        <v>21</v>
      </c>
      <c r="L529" s="1" t="str">
        <f>HYPERLINK("https://files.afu.se/Downloads/Transcripts/Inception%20Radio%20(Mike%20Lucas)/2015 07 10 - Inception Radio Network - Rick Friar - Hidden Government - TruthFunders Radio_LxtD-gXQ2RM - transcript (automated).pdf","Transcript Link")</f>
        <v>Transcript Link</v>
      </c>
      <c r="M529" s="2" t="str">
        <f>HYPERLINK("https://files.afu.se/Downloads/Transcripts/Inception%20Radio%20(Mike%20Lucas)/2015 07 10 - Inception Radio Network - Rick Friar - Hidden Government - TruthFunders Radio_LxtD-gXQ2RM - transcript (automated).pdf","Transcript Link")</f>
        <v>Transcript Link</v>
      </c>
    </row>
    <row r="530" spans="1:13" ht="285">
      <c r="A530" s="1" t="s">
        <v>2321</v>
      </c>
      <c r="B530" s="1" t="s">
        <v>13</v>
      </c>
      <c r="C530" s="4" t="s">
        <v>2322</v>
      </c>
      <c r="D530" s="1" t="s">
        <v>2323</v>
      </c>
      <c r="E530" s="1" t="s">
        <v>2324</v>
      </c>
      <c r="F530" s="4" t="s">
        <v>16</v>
      </c>
      <c r="G530" s="1" t="s">
        <v>17</v>
      </c>
      <c r="H530" s="1" t="s">
        <v>18</v>
      </c>
      <c r="I530" s="1" t="s">
        <v>19</v>
      </c>
      <c r="J530" s="1" t="s">
        <v>2325</v>
      </c>
      <c r="K530" s="1" t="s">
        <v>21</v>
      </c>
      <c r="L530" s="1" t="str">
        <f>HYPERLINK("https://files.afu.se/Downloads/Transcripts/Inception%20Radio%20(Mike%20Lucas)/2015 07 08 - Inception Radio Network - Jim Marrs - JFK's Execution - EPIC Voyages_8EIgDHpK8T0 - transcript (automated).pdf","Transcript Link")</f>
        <v>Transcript Link</v>
      </c>
      <c r="M530" s="2" t="str">
        <f>HYPERLINK("https://files.afu.se/Downloads/Transcripts/Inception%20Radio%20(Mike%20Lucas)/2015 07 08 - Inception Radio Network - Jim Marrs - JFK's Execution - EPIC Voyages_8EIgDHpK8T0 - transcript (automated).pdf","Transcript Link")</f>
        <v>Transcript Link</v>
      </c>
    </row>
    <row r="531" spans="1:13" ht="360">
      <c r="A531" s="1" t="s">
        <v>2321</v>
      </c>
      <c r="B531" s="1" t="s">
        <v>13</v>
      </c>
      <c r="C531" s="4" t="s">
        <v>2326</v>
      </c>
      <c r="D531" s="1" t="s">
        <v>2327</v>
      </c>
      <c r="E531" s="1" t="s">
        <v>2328</v>
      </c>
      <c r="F531" s="4" t="s">
        <v>16</v>
      </c>
      <c r="G531" s="1" t="s">
        <v>17</v>
      </c>
      <c r="H531" s="1" t="s">
        <v>18</v>
      </c>
      <c r="I531" s="1" t="s">
        <v>19</v>
      </c>
      <c r="J531" s="1" t="s">
        <v>2329</v>
      </c>
      <c r="K531" s="1" t="s">
        <v>21</v>
      </c>
      <c r="L531" s="1" t="str">
        <f>HYPERLINK("https://files.afu.se/Downloads/Transcripts/Inception%20Radio%20(Mike%20Lucas)/2015 07 08 - Inception Radio Network - Helen Littrell - Alien Hybrids Are Here - Supernatural Girlz_EXwYTIpM4PY - transcript (automated).pdf","Transcript Link")</f>
        <v>Transcript Link</v>
      </c>
      <c r="M531" s="2" t="str">
        <f>HYPERLINK("https://files.afu.se/Downloads/Transcripts/Inception%20Radio%20(Mike%20Lucas)/2015 07 08 - Inception Radio Network - Helen Littrell - Alien Hybrids Are Here - Supernatural Girlz_EXwYTIpM4PY - transcript (automated).pdf","Transcript Link")</f>
        <v>Transcript Link</v>
      </c>
    </row>
    <row r="532" spans="1:13" ht="300">
      <c r="A532" s="1" t="s">
        <v>2330</v>
      </c>
      <c r="B532" s="1" t="s">
        <v>13</v>
      </c>
      <c r="C532" s="4" t="s">
        <v>2331</v>
      </c>
      <c r="D532" s="1" t="s">
        <v>2332</v>
      </c>
      <c r="E532" s="1" t="s">
        <v>2333</v>
      </c>
      <c r="F532" s="4" t="s">
        <v>16</v>
      </c>
      <c r="G532" s="1" t="s">
        <v>17</v>
      </c>
      <c r="H532" s="1" t="s">
        <v>18</v>
      </c>
      <c r="I532" s="1" t="s">
        <v>19</v>
      </c>
      <c r="J532" s="1" t="s">
        <v>2334</v>
      </c>
      <c r="K532" s="1" t="s">
        <v>21</v>
      </c>
      <c r="L532" s="1" t="str">
        <f>HYPERLINK("https://files.afu.se/Downloads/Transcripts/Inception%20Radio%20(Mike%20Lucas)/2015 07 06 - Inception Radio Network - Jim Marrs 2.0 - Who Executed JFK  - EPIC Voyages_ELWjQzV4-t4 - transcript (automated).pdf","Transcript Link")</f>
        <v>Transcript Link</v>
      </c>
      <c r="M532" s="2" t="str">
        <f>HYPERLINK("https://files.afu.se/Downloads/Transcripts/Inception%20Radio%20(Mike%20Lucas)/2015 07 06 - Inception Radio Network - Jim Marrs 2.0 - Who Executed JFK  - EPIC Voyages_ELWjQzV4-t4 - transcript (automated).pdf","Transcript Link")</f>
        <v>Transcript Link</v>
      </c>
    </row>
    <row r="533" spans="1:13" ht="210">
      <c r="A533" s="1" t="s">
        <v>2335</v>
      </c>
      <c r="B533" s="1" t="s">
        <v>13</v>
      </c>
      <c r="C533" s="4" t="s">
        <v>2336</v>
      </c>
      <c r="D533" s="1" t="s">
        <v>2337</v>
      </c>
      <c r="E533" s="1" t="s">
        <v>2338</v>
      </c>
      <c r="F533" s="4" t="s">
        <v>16</v>
      </c>
      <c r="G533" s="1" t="s">
        <v>17</v>
      </c>
      <c r="H533" s="1" t="s">
        <v>18</v>
      </c>
      <c r="I533" s="1" t="s">
        <v>19</v>
      </c>
      <c r="J533" s="1" t="s">
        <v>2339</v>
      </c>
      <c r="K533" s="1" t="s">
        <v>21</v>
      </c>
      <c r="L533" s="1" t="str">
        <f>HYPERLINK("https://files.afu.se/Downloads/Transcripts/Inception%20Radio%20(Mike%20Lucas)/2015 07 05 - Inception Radio Network - Prof. Erick Williams - The Sociopath's Mind - Psychology's Outer Limits_gAFgPo6qD4U - transcript (automated).pdf","Transcript Link")</f>
        <v>Transcript Link</v>
      </c>
      <c r="M533" s="2" t="str">
        <f>HYPERLINK("https://files.afu.se/Downloads/Transcripts/Inception%20Radio%20(Mike%20Lucas)/2015 07 05 - Inception Radio Network - Prof. Erick Williams - The Sociopath's Mind - Psychology's Outer Limits_gAFgPo6qD4U - transcript (automated).pdf","Transcript Link")</f>
        <v>Transcript Link</v>
      </c>
    </row>
    <row r="534" spans="1:13" ht="360">
      <c r="A534" s="1" t="s">
        <v>2335</v>
      </c>
      <c r="B534" s="1" t="s">
        <v>13</v>
      </c>
      <c r="C534" s="4" t="s">
        <v>2340</v>
      </c>
      <c r="D534" s="1" t="s">
        <v>2341</v>
      </c>
      <c r="E534" s="1" t="s">
        <v>2342</v>
      </c>
      <c r="F534" s="4" t="s">
        <v>16</v>
      </c>
      <c r="G534" s="1" t="s">
        <v>17</v>
      </c>
      <c r="H534" s="1" t="s">
        <v>18</v>
      </c>
      <c r="I534" s="1" t="s">
        <v>19</v>
      </c>
      <c r="J534" s="1" t="s">
        <v>2343</v>
      </c>
      <c r="K534" s="1" t="s">
        <v>21</v>
      </c>
      <c r="L534" s="1" t="str">
        <f>HYPERLINK("https://files.afu.se/Downloads/Transcripts/Inception%20Radio%20(Mike%20Lucas)/2015 07 05 - Inception Radio Network - Todd Michael - Alien Contact Strategies - California Mufon Radio_bvh8Y4-ZjIQ - transcript (automated).pdf","Transcript Link")</f>
        <v>Transcript Link</v>
      </c>
      <c r="M534" s="2" t="str">
        <f>HYPERLINK("https://files.afu.se/Downloads/Transcripts/Inception%20Radio%20(Mike%20Lucas)/2015 07 05 - Inception Radio Network - Todd Michael - Alien Contact Strategies - California Mufon Radio_bvh8Y4-ZjIQ - transcript (automated).pdf","Transcript Link")</f>
        <v>Transcript Link</v>
      </c>
    </row>
    <row r="535" spans="1:13" ht="270">
      <c r="A535" s="1" t="s">
        <v>2335</v>
      </c>
      <c r="B535" s="1" t="s">
        <v>13</v>
      </c>
      <c r="C535" s="4" t="s">
        <v>2344</v>
      </c>
      <c r="D535" s="1" t="s">
        <v>2345</v>
      </c>
      <c r="E535" s="1" t="s">
        <v>2346</v>
      </c>
      <c r="F535" s="4" t="s">
        <v>16</v>
      </c>
      <c r="G535" s="1" t="s">
        <v>17</v>
      </c>
      <c r="H535" s="1" t="s">
        <v>18</v>
      </c>
      <c r="I535" s="1" t="s">
        <v>19</v>
      </c>
      <c r="J535" s="1" t="s">
        <v>2347</v>
      </c>
      <c r="K535" s="1" t="s">
        <v>21</v>
      </c>
      <c r="L535" s="1" t="str">
        <f>HYPERLINK("https://files.afu.se/Downloads/Transcripts/Inception%20Radio%20(Mike%20Lucas)/2015 07 05 - Inception Radio Network - Eric Pearl - On Teaching Healing - Just Energy Radio_GTz8yLUbVuI - transcript (automated).pdf","Transcript Link")</f>
        <v>Transcript Link</v>
      </c>
      <c r="M535" s="2" t="str">
        <f>HYPERLINK("https://files.afu.se/Downloads/Transcripts/Inception%20Radio%20(Mike%20Lucas)/2015 07 05 - Inception Radio Network - Eric Pearl - On Teaching Healing - Just Energy Radio_GTz8yLUbVuI - transcript (automated).pdf","Transcript Link")</f>
        <v>Transcript Link</v>
      </c>
    </row>
    <row r="536" spans="1:13" ht="315">
      <c r="A536" s="1" t="s">
        <v>2348</v>
      </c>
      <c r="B536" s="1" t="s">
        <v>13</v>
      </c>
      <c r="C536" s="4" t="s">
        <v>2349</v>
      </c>
      <c r="D536" s="1" t="s">
        <v>2350</v>
      </c>
      <c r="E536" s="1" t="s">
        <v>2351</v>
      </c>
      <c r="F536" s="4" t="s">
        <v>16</v>
      </c>
      <c r="G536" s="1" t="s">
        <v>17</v>
      </c>
      <c r="H536" s="1" t="s">
        <v>18</v>
      </c>
      <c r="I536" s="1" t="s">
        <v>19</v>
      </c>
      <c r="J536" s="1" t="s">
        <v>2352</v>
      </c>
      <c r="K536" s="1" t="s">
        <v>21</v>
      </c>
      <c r="L536" s="1" t="str">
        <f>HYPERLINK("https://files.afu.se/Downloads/Transcripts/Inception%20Radio%20(Mike%20Lucas)/2015 07 02 - Inception Radio Network - Adrian Lee 2.0 - The Secrets of Necromancy - PANG Radio - Insider's Preview_mXw3yZu8cxc - transcript (automated).pdf","Transcript Link")</f>
        <v>Transcript Link</v>
      </c>
      <c r="M536" s="2" t="str">
        <f>HYPERLINK("https://files.afu.se/Downloads/Transcripts/Inception%20Radio%20(Mike%20Lucas)/2015 07 02 - Inception Radio Network - Adrian Lee 2.0 - The Secrets of Necromancy - PANG Radio - Insider's Preview_mXw3yZu8cxc - transcript (automated).pdf","Transcript Link")</f>
        <v>Transcript Link</v>
      </c>
    </row>
    <row r="537" spans="1:13" ht="315">
      <c r="A537" s="1" t="s">
        <v>2353</v>
      </c>
      <c r="B537" s="1" t="s">
        <v>13</v>
      </c>
      <c r="C537" s="4" t="s">
        <v>2354</v>
      </c>
      <c r="D537" s="1" t="s">
        <v>2355</v>
      </c>
      <c r="E537" s="1" t="s">
        <v>2356</v>
      </c>
      <c r="F537" s="4" t="s">
        <v>16</v>
      </c>
      <c r="G537" s="1" t="s">
        <v>17</v>
      </c>
      <c r="H537" s="1" t="s">
        <v>18</v>
      </c>
      <c r="I537" s="1" t="s">
        <v>19</v>
      </c>
      <c r="J537" s="1" t="s">
        <v>2357</v>
      </c>
      <c r="K537" s="1" t="s">
        <v>21</v>
      </c>
      <c r="L537" s="1" t="str">
        <f>HYPERLINK("https://files.afu.se/Downloads/Transcripts/Inception%20Radio%20(Mike%20Lucas)/2015 07 01 - Inception Radio Network - Shadow People - Open Lines 5.0 - Heidi Hollis The Outlander_iGVFsP7f8QY - transcript (automated).pdf","Transcript Link")</f>
        <v>Transcript Link</v>
      </c>
      <c r="M537" s="2" t="str">
        <f>HYPERLINK("https://files.afu.se/Downloads/Transcripts/Inception%20Radio%20(Mike%20Lucas)/2015 07 01 - Inception Radio Network - Shadow People - Open Lines 5.0 - Heidi Hollis The Outlander_iGVFsP7f8QY - transcript (automated).pdf","Transcript Link")</f>
        <v>Transcript Link</v>
      </c>
    </row>
    <row r="538" spans="1:13" ht="330">
      <c r="A538" s="1" t="s">
        <v>2353</v>
      </c>
      <c r="B538" s="1" t="s">
        <v>13</v>
      </c>
      <c r="C538" s="4" t="s">
        <v>2358</v>
      </c>
      <c r="D538" s="1" t="s">
        <v>2359</v>
      </c>
      <c r="E538" s="1" t="s">
        <v>2360</v>
      </c>
      <c r="F538" s="4" t="s">
        <v>16</v>
      </c>
      <c r="G538" s="1" t="s">
        <v>17</v>
      </c>
      <c r="H538" s="1" t="s">
        <v>18</v>
      </c>
      <c r="I538" s="1" t="s">
        <v>19</v>
      </c>
      <c r="J538" s="1" t="s">
        <v>2361</v>
      </c>
      <c r="K538" s="1" t="s">
        <v>21</v>
      </c>
      <c r="L538" s="1" t="str">
        <f>HYPERLINK("https://files.afu.se/Downloads/Transcripts/Inception%20Radio%20(Mike%20Lucas)/2015 07 01 - Inception Radio Network - Cappello 2.0 - The Roots of Astrology - EPIC Voyagers Radio_Go-1rG6An4Q - transcript (automated).pdf","Transcript Link")</f>
        <v>Transcript Link</v>
      </c>
      <c r="M538" s="2" t="str">
        <f>HYPERLINK("https://files.afu.se/Downloads/Transcripts/Inception%20Radio%20(Mike%20Lucas)/2015 07 01 - Inception Radio Network - Cappello 2.0 - The Roots of Astrology - EPIC Voyagers Radio_Go-1rG6An4Q - transcript (automated).pdf","Transcript Link")</f>
        <v>Transcript Link</v>
      </c>
    </row>
    <row r="539" spans="1:13" ht="409.5">
      <c r="A539" s="1" t="s">
        <v>2353</v>
      </c>
      <c r="B539" s="1" t="s">
        <v>13</v>
      </c>
      <c r="C539" s="4" t="s">
        <v>2362</v>
      </c>
      <c r="D539" s="1" t="s">
        <v>2363</v>
      </c>
      <c r="E539" s="1" t="s">
        <v>2364</v>
      </c>
      <c r="F539" s="4" t="s">
        <v>16</v>
      </c>
      <c r="G539" s="1" t="s">
        <v>17</v>
      </c>
      <c r="H539" s="1" t="s">
        <v>18</v>
      </c>
      <c r="I539" s="1" t="s">
        <v>19</v>
      </c>
      <c r="J539" s="1" t="s">
        <v>2365</v>
      </c>
      <c r="K539" s="1" t="s">
        <v>21</v>
      </c>
      <c r="L539" s="1" t="str">
        <f>HYPERLINK("https://files.afu.se/Downloads/Transcripts/Inception%20Radio%20(Mike%20Lucas)/2015 07 01 - Inception Radio Network - Dr. Paul Moller - Robotic Flying Cars - California Mufon Radio_oHdLGK9c9K4 - transcript (automated).pdf","Transcript Link")</f>
        <v>Transcript Link</v>
      </c>
      <c r="M539" s="2" t="str">
        <f>HYPERLINK("https://files.afu.se/Downloads/Transcripts/Inception%20Radio%20(Mike%20Lucas)/2015 07 01 - Inception Radio Network - Dr. Paul Moller - Robotic Flying Cars - California Mufon Radio_oHdLGK9c9K4 - transcript (automated).pdf","Transcript Link")</f>
        <v>Transcript Link</v>
      </c>
    </row>
    <row r="540" spans="1:13" ht="409.5">
      <c r="A540" s="1" t="s">
        <v>2353</v>
      </c>
      <c r="B540" s="1" t="s">
        <v>13</v>
      </c>
      <c r="C540" s="4" t="s">
        <v>2366</v>
      </c>
      <c r="D540" s="1" t="s">
        <v>2367</v>
      </c>
      <c r="E540" s="1" t="s">
        <v>2368</v>
      </c>
      <c r="F540" s="4" t="s">
        <v>16</v>
      </c>
      <c r="G540" s="1" t="s">
        <v>17</v>
      </c>
      <c r="H540" s="1" t="s">
        <v>18</v>
      </c>
      <c r="I540" s="1" t="s">
        <v>19</v>
      </c>
      <c r="J540" s="1" t="s">
        <v>2369</v>
      </c>
      <c r="K540" s="1" t="s">
        <v>21</v>
      </c>
      <c r="L540" s="1" t="str">
        <f>HYPERLINK("https://files.afu.se/Downloads/Transcripts/Inception%20Radio%20(Mike%20Lucas)/2015 07 01 - Inception Radio Network - Marshall Barnes &amp; Jordan Hofer - Time Travel Technology - Just Energy Radio_npSEGzMny5o - transcript (automated).pdf","Transcript Link")</f>
        <v>Transcript Link</v>
      </c>
      <c r="M540" s="2" t="str">
        <f>HYPERLINK("https://files.afu.se/Downloads/Transcripts/Inception%20Radio%20(Mike%20Lucas)/2015 07 01 - Inception Radio Network - Marshall Barnes &amp; Jordan Hofer - Time Travel Technology - Just Energy Radio_npSEGzMny5o - transcript (automated).pdf","Transcript Link")</f>
        <v>Transcript Link</v>
      </c>
    </row>
    <row r="541" spans="1:13" ht="270">
      <c r="A541" s="1" t="s">
        <v>2353</v>
      </c>
      <c r="B541" s="1" t="s">
        <v>13</v>
      </c>
      <c r="C541" s="4" t="s">
        <v>2370</v>
      </c>
      <c r="D541" s="1" t="s">
        <v>2371</v>
      </c>
      <c r="E541" s="1" t="s">
        <v>2372</v>
      </c>
      <c r="F541" s="4" t="s">
        <v>16</v>
      </c>
      <c r="G541" s="1" t="s">
        <v>17</v>
      </c>
      <c r="H541" s="1" t="s">
        <v>18</v>
      </c>
      <c r="I541" s="1" t="s">
        <v>19</v>
      </c>
      <c r="J541" s="1" t="s">
        <v>2373</v>
      </c>
      <c r="K541" s="1" t="s">
        <v>21</v>
      </c>
      <c r="L541" s="1" t="str">
        <f>HYPERLINK("https://files.afu.se/Downloads/Transcripts/Inception%20Radio%20(Mike%20Lucas)/2015 07 01 - Inception Radio Network - James E. Clarkson - Alien Bodies at Roswell - California Mufon Radio_pWgomW3EhoQ - transcript (automated).pdf","Transcript Link")</f>
        <v>Transcript Link</v>
      </c>
      <c r="M541" s="2" t="str">
        <f>HYPERLINK("https://files.afu.se/Downloads/Transcripts/Inception%20Radio%20(Mike%20Lucas)/2015 07 01 - Inception Radio Network - James E. Clarkson - Alien Bodies at Roswell - California Mufon Radio_pWgomW3EhoQ - transcript (automated).pdf","Transcript Link")</f>
        <v>Transcript Link</v>
      </c>
    </row>
    <row r="542" spans="1:13" ht="360">
      <c r="A542" s="1" t="s">
        <v>2374</v>
      </c>
      <c r="B542" s="1" t="s">
        <v>13</v>
      </c>
      <c r="C542" s="4" t="s">
        <v>2375</v>
      </c>
      <c r="D542" s="1" t="s">
        <v>2376</v>
      </c>
      <c r="E542" s="1" t="s">
        <v>2377</v>
      </c>
      <c r="F542" s="4" t="s">
        <v>16</v>
      </c>
      <c r="G542" s="1" t="s">
        <v>17</v>
      </c>
      <c r="H542" s="1" t="s">
        <v>18</v>
      </c>
      <c r="I542" s="1" t="s">
        <v>19</v>
      </c>
      <c r="J542" s="1" t="s">
        <v>2378</v>
      </c>
      <c r="K542" s="1" t="s">
        <v>21</v>
      </c>
      <c r="L542" s="1" t="str">
        <f>HYPERLINK("https://files.afu.se/Downloads/Transcripts/Inception%20Radio%20(Mike%20Lucas)/2015 06 30 - Inception Radio Network - Mike Campbell &amp; Richard Spink - Amelia Earthart's Final Flight - EPIC Voyagers Radio_G3szOhovrWY - transcript (automated).pdf","Transcript Link")</f>
        <v>Transcript Link</v>
      </c>
      <c r="M542" s="2" t="str">
        <f>HYPERLINK("https://files.afu.se/Downloads/Transcripts/Inception%20Radio%20(Mike%20Lucas)/2015 06 30 - Inception Radio Network - Mike Campbell &amp; Richard Spink - Amelia Earthart's Final Flight - EPIC Voyagers Radio_G3szOhovrWY - transcript (automated).pdf","Transcript Link")</f>
        <v>Transcript Link</v>
      </c>
    </row>
    <row r="543" spans="1:13" ht="315">
      <c r="A543" s="1" t="s">
        <v>2374</v>
      </c>
      <c r="B543" s="1" t="s">
        <v>13</v>
      </c>
      <c r="C543" s="4" t="s">
        <v>2379</v>
      </c>
      <c r="D543" s="1" t="s">
        <v>2380</v>
      </c>
      <c r="E543" s="1" t="s">
        <v>2381</v>
      </c>
      <c r="F543" s="4" t="s">
        <v>16</v>
      </c>
      <c r="G543" s="1" t="s">
        <v>17</v>
      </c>
      <c r="H543" s="1" t="s">
        <v>18</v>
      </c>
      <c r="I543" s="1" t="s">
        <v>19</v>
      </c>
      <c r="J543" s="1" t="s">
        <v>2382</v>
      </c>
      <c r="K543" s="1" t="s">
        <v>21</v>
      </c>
      <c r="L543" s="1" t="str">
        <f>HYPERLINK("https://files.afu.se/Downloads/Transcripts/Inception%20Radio%20(Mike%20Lucas)/2015 06 30 - Inception Radio Network - Brad Olsen  - Fabricated News Agencies - Heidi Hollis The Outlander_LUTfD4IJJ0s - transcript (automated).pdf","Transcript Link")</f>
        <v>Transcript Link</v>
      </c>
      <c r="M543" s="2" t="str">
        <f>HYPERLINK("https://files.afu.se/Downloads/Transcripts/Inception%20Radio%20(Mike%20Lucas)/2015 06 30 - Inception Radio Network - Brad Olsen  - Fabricated News Agencies - Heidi Hollis The Outlander_LUTfD4IJJ0s - transcript (automated).pdf","Transcript Link")</f>
        <v>Transcript Link</v>
      </c>
    </row>
    <row r="544" spans="1:13" ht="409.5">
      <c r="A544" s="1" t="s">
        <v>2374</v>
      </c>
      <c r="B544" s="1" t="s">
        <v>13</v>
      </c>
      <c r="C544" s="4" t="s">
        <v>2383</v>
      </c>
      <c r="D544" s="1" t="s">
        <v>2384</v>
      </c>
      <c r="E544" s="1" t="s">
        <v>2385</v>
      </c>
      <c r="F544" s="4" t="s">
        <v>16</v>
      </c>
      <c r="G544" s="1" t="s">
        <v>17</v>
      </c>
      <c r="H544" s="1" t="s">
        <v>18</v>
      </c>
      <c r="I544" s="1" t="s">
        <v>19</v>
      </c>
      <c r="J544" s="1" t="s">
        <v>2386</v>
      </c>
      <c r="K544" s="1" t="s">
        <v>21</v>
      </c>
      <c r="L544" s="1" t="str">
        <f>HYPERLINK("https://files.afu.se/Downloads/Transcripts/Inception%20Radio%20(Mike%20Lucas)/2015 06 30 - Inception Radio Network - Cort Lindahl &amp; Lara Lamberti - Great Cross at Hendaye - NightVision Radio_ZAAshEAJ9Ns - transcript (automated).pdf","Transcript Link")</f>
        <v>Transcript Link</v>
      </c>
      <c r="M544" s="2" t="str">
        <f>HYPERLINK("https://files.afu.se/Downloads/Transcripts/Inception%20Radio%20(Mike%20Lucas)/2015 06 30 - Inception Radio Network - Cort Lindahl &amp; Lara Lamberti - Great Cross at Hendaye - NightVision Radio_ZAAshEAJ9Ns - transcript (automated).pdf","Transcript Link")</f>
        <v>Transcript Link</v>
      </c>
    </row>
    <row r="545" spans="1:13" ht="255">
      <c r="A545" s="1" t="s">
        <v>2387</v>
      </c>
      <c r="B545" s="1" t="s">
        <v>13</v>
      </c>
      <c r="C545" s="4" t="s">
        <v>2388</v>
      </c>
      <c r="D545" s="1" t="s">
        <v>2389</v>
      </c>
      <c r="E545" s="1" t="s">
        <v>2390</v>
      </c>
      <c r="F545" s="4" t="s">
        <v>16</v>
      </c>
      <c r="G545" s="1" t="s">
        <v>17</v>
      </c>
      <c r="H545" s="1" t="s">
        <v>18</v>
      </c>
      <c r="I545" s="1" t="s">
        <v>19</v>
      </c>
      <c r="J545" s="1" t="s">
        <v>2391</v>
      </c>
      <c r="K545" s="1" t="s">
        <v>21</v>
      </c>
      <c r="L545" s="1" t="str">
        <f>HYPERLINK("https://files.afu.se/Downloads/Transcripts/Inception%20Radio%20(Mike%20Lucas)/2015 06 29 - Inception Radio Network - Dr. Ken Johnson 2.0 - Modern Prophecy &amp; The Flood - EPIC Voyagers Radio_2ZJF9tr0v4w - transcript (automated).pdf","Transcript Link")</f>
        <v>Transcript Link</v>
      </c>
      <c r="M545" s="2" t="str">
        <f>HYPERLINK("https://files.afu.se/Downloads/Transcripts/Inception%20Radio%20(Mike%20Lucas)/2015 06 29 - Inception Radio Network - Dr. Ken Johnson 2.0 - Modern Prophecy &amp; The Flood - EPIC Voyagers Radio_2ZJF9tr0v4w - transcript (automated).pdf","Transcript Link")</f>
        <v>Transcript Link</v>
      </c>
    </row>
    <row r="546" spans="1:13" ht="300">
      <c r="A546" s="1" t="s">
        <v>2387</v>
      </c>
      <c r="B546" s="1" t="s">
        <v>13</v>
      </c>
      <c r="C546" s="4" t="s">
        <v>2392</v>
      </c>
      <c r="D546" s="1" t="s">
        <v>2393</v>
      </c>
      <c r="E546" s="1" t="s">
        <v>2394</v>
      </c>
      <c r="F546" s="4" t="s">
        <v>16</v>
      </c>
      <c r="G546" s="1" t="s">
        <v>17</v>
      </c>
      <c r="H546" s="1" t="s">
        <v>18</v>
      </c>
      <c r="I546" s="1" t="s">
        <v>19</v>
      </c>
      <c r="J546" s="1" t="s">
        <v>2395</v>
      </c>
      <c r="K546" s="1" t="s">
        <v>21</v>
      </c>
      <c r="L546" s="1" t="str">
        <f>HYPERLINK("https://files.afu.se/Downloads/Transcripts/Inception%20Radio%20(Mike%20Lucas)/2015 06 29 - Inception Radio Network - Robert Bauval 2.0 - Ancient Egypt's Lost Knowledge - Just Energy Radio_pP5fBP3fxmw - transcript (automated).pdf","Transcript Link")</f>
        <v>Transcript Link</v>
      </c>
      <c r="M546" s="2" t="str">
        <f>HYPERLINK("https://files.afu.se/Downloads/Transcripts/Inception%20Radio%20(Mike%20Lucas)/2015 06 29 - Inception Radio Network - Robert Bauval 2.0 - Ancient Egypt's Lost Knowledge - Just Energy Radio_pP5fBP3fxmw - transcript (automated).pdf","Transcript Link")</f>
        <v>Transcript Link</v>
      </c>
    </row>
    <row r="547" spans="1:13" ht="315">
      <c r="A547" s="1" t="s">
        <v>2387</v>
      </c>
      <c r="B547" s="1" t="s">
        <v>13</v>
      </c>
      <c r="C547" s="4" t="s">
        <v>2396</v>
      </c>
      <c r="D547" s="1" t="s">
        <v>2397</v>
      </c>
      <c r="E547" s="1" t="s">
        <v>2398</v>
      </c>
      <c r="F547" s="4" t="s">
        <v>16</v>
      </c>
      <c r="G547" s="1" t="s">
        <v>17</v>
      </c>
      <c r="H547" s="1" t="s">
        <v>18</v>
      </c>
      <c r="I547" s="1" t="s">
        <v>19</v>
      </c>
      <c r="J547" s="1" t="s">
        <v>2399</v>
      </c>
      <c r="K547" s="1" t="s">
        <v>21</v>
      </c>
      <c r="L547" s="1" t="str">
        <f>HYPERLINK("https://files.afu.se/Downloads/Transcripts/Inception%20Radio%20(Mike%20Lucas)/2015 06 29 - Inception Radio Network - Brad Olsen - Fabricated News Agencies - Just Energy Radio_7EttZxoPXy4 - transcript (automated).pdf","Transcript Link")</f>
        <v>Transcript Link</v>
      </c>
      <c r="M547" s="2" t="str">
        <f>HYPERLINK("https://files.afu.se/Downloads/Transcripts/Inception%20Radio%20(Mike%20Lucas)/2015 06 29 - Inception Radio Network - Brad Olsen - Fabricated News Agencies - Just Energy Radio_7EttZxoPXy4 - transcript (automated).pdf","Transcript Link")</f>
        <v>Transcript Link</v>
      </c>
    </row>
    <row r="548" spans="1:13" ht="330">
      <c r="A548" s="1" t="s">
        <v>2387</v>
      </c>
      <c r="B548" s="1" t="s">
        <v>13</v>
      </c>
      <c r="C548" s="4" t="s">
        <v>2400</v>
      </c>
      <c r="D548" s="1" t="s">
        <v>2401</v>
      </c>
      <c r="E548" s="1" t="s">
        <v>2402</v>
      </c>
      <c r="F548" s="4" t="s">
        <v>16</v>
      </c>
      <c r="G548" s="1" t="s">
        <v>17</v>
      </c>
      <c r="H548" s="1" t="s">
        <v>18</v>
      </c>
      <c r="I548" s="1" t="s">
        <v>19</v>
      </c>
      <c r="J548" s="1" t="s">
        <v>2403</v>
      </c>
      <c r="K548" s="1" t="s">
        <v>21</v>
      </c>
      <c r="L548" s="1" t="str">
        <f>HYPERLINK("https://files.afu.se/Downloads/Transcripts/Inception%20Radio%20(Mike%20Lucas)/2015 06 29 - Inception Radio Network - Gloria Amendola 2.0 - Secret Esoteric Messages - NightVision Radio_NXolSLT-Vms - transcript (automated).pdf","Transcript Link")</f>
        <v>Transcript Link</v>
      </c>
      <c r="M548" s="2" t="str">
        <f>HYPERLINK("https://files.afu.se/Downloads/Transcripts/Inception%20Radio%20(Mike%20Lucas)/2015 06 29 - Inception Radio Network - Gloria Amendola 2.0 - Secret Esoteric Messages - NightVision Radio_NXolSLT-Vms - transcript (automated).pdf","Transcript Link")</f>
        <v>Transcript Link</v>
      </c>
    </row>
    <row r="549" spans="1:13" ht="315">
      <c r="A549" s="1" t="s">
        <v>2404</v>
      </c>
      <c r="B549" s="1" t="s">
        <v>13</v>
      </c>
      <c r="C549" s="4" t="s">
        <v>2405</v>
      </c>
      <c r="D549" s="1" t="s">
        <v>2406</v>
      </c>
      <c r="E549" s="1" t="s">
        <v>2407</v>
      </c>
      <c r="F549" s="4" t="s">
        <v>16</v>
      </c>
      <c r="G549" s="1" t="s">
        <v>17</v>
      </c>
      <c r="H549" s="1" t="s">
        <v>18</v>
      </c>
      <c r="I549" s="1" t="s">
        <v>19</v>
      </c>
      <c r="J549" s="1" t="s">
        <v>2408</v>
      </c>
      <c r="K549" s="1" t="s">
        <v>21</v>
      </c>
      <c r="L549" s="1" t="str">
        <f>HYPERLINK("https://files.afu.se/Downloads/Transcripts/Inception%20Radio%20(Mike%20Lucas)/2015 06 28 - Inception Radio Network - Lisa Barnett - Akashic Records - Supernatural Girlz_4zRslmewb40 - transcript (automated).pdf","Transcript Link")</f>
        <v>Transcript Link</v>
      </c>
      <c r="M549" s="2" t="str">
        <f>HYPERLINK("https://files.afu.se/Downloads/Transcripts/Inception%20Radio%20(Mike%20Lucas)/2015 06 28 - Inception Radio Network - Lisa Barnett - Akashic Records - Supernatural Girlz_4zRslmewb40 - transcript (automated).pdf","Transcript Link")</f>
        <v>Transcript Link</v>
      </c>
    </row>
    <row r="550" spans="1:13" ht="315">
      <c r="A550" s="1" t="s">
        <v>2404</v>
      </c>
      <c r="B550" s="1" t="s">
        <v>13</v>
      </c>
      <c r="C550" s="4" t="s">
        <v>2409</v>
      </c>
      <c r="D550" s="1" t="s">
        <v>2410</v>
      </c>
      <c r="E550" s="1" t="s">
        <v>2411</v>
      </c>
      <c r="F550" s="4" t="s">
        <v>16</v>
      </c>
      <c r="G550" s="1" t="s">
        <v>17</v>
      </c>
      <c r="H550" s="1" t="s">
        <v>18</v>
      </c>
      <c r="I550" s="1" t="s">
        <v>19</v>
      </c>
      <c r="J550" s="1" t="s">
        <v>2412</v>
      </c>
      <c r="K550" s="1" t="s">
        <v>21</v>
      </c>
      <c r="L550" s="1" t="str">
        <f>HYPERLINK("https://files.afu.se/Downloads/Transcripts/Inception%20Radio%20(Mike%20Lucas)/2015 06 28 - Inception Radio Network - Heidi Hollis - The War of Heaven - TruthFunders Radio_GOzca_kLOCM - transcript (automated).pdf","Transcript Link")</f>
        <v>Transcript Link</v>
      </c>
      <c r="M550" s="2" t="str">
        <f>HYPERLINK("https://files.afu.se/Downloads/Transcripts/Inception%20Radio%20(Mike%20Lucas)/2015 06 28 - Inception Radio Network - Heidi Hollis - The War of Heaven - TruthFunders Radio_GOzca_kLOCM - transcript (automated).pdf","Transcript Link")</f>
        <v>Transcript Link</v>
      </c>
    </row>
    <row r="551" spans="1:13" ht="315">
      <c r="A551" s="1" t="s">
        <v>2404</v>
      </c>
      <c r="B551" s="1" t="s">
        <v>13</v>
      </c>
      <c r="C551" s="4" t="s">
        <v>2413</v>
      </c>
      <c r="D551" s="1" t="s">
        <v>2414</v>
      </c>
      <c r="E551" s="1" t="s">
        <v>2415</v>
      </c>
      <c r="F551" s="4" t="s">
        <v>16</v>
      </c>
      <c r="G551" s="1" t="s">
        <v>17</v>
      </c>
      <c r="H551" s="1" t="s">
        <v>18</v>
      </c>
      <c r="I551" s="1" t="s">
        <v>19</v>
      </c>
      <c r="J551" s="1" t="s">
        <v>2416</v>
      </c>
      <c r="K551" s="1" t="s">
        <v>21</v>
      </c>
      <c r="L551" s="1" t="str">
        <f>HYPERLINK("https://files.afu.se/Downloads/Transcripts/Inception%20Radio%20(Mike%20Lucas)/2015 06 28 - Inception Radio Network - Nancy Talbott - Crop Circles, Real .vs Fake - PANG Radio - Insider's Preview_r3a_Os5-1QM - transcript (automated).pdf","Transcript Link")</f>
        <v>Transcript Link</v>
      </c>
      <c r="M551" s="2" t="str">
        <f>HYPERLINK("https://files.afu.se/Downloads/Transcripts/Inception%20Radio%20(Mike%20Lucas)/2015 06 28 - Inception Radio Network - Nancy Talbott - Crop Circles, Real .vs Fake - PANG Radio - Insider's Preview_r3a_Os5-1QM - transcript (automated).pdf","Transcript Link")</f>
        <v>Transcript Link</v>
      </c>
    </row>
    <row r="552" spans="1:13" ht="150">
      <c r="A552" s="1" t="s">
        <v>2404</v>
      </c>
      <c r="B552" s="1" t="s">
        <v>13</v>
      </c>
      <c r="C552" s="4" t="s">
        <v>2417</v>
      </c>
      <c r="D552" s="1" t="s">
        <v>2418</v>
      </c>
      <c r="E552" s="1" t="s">
        <v>2419</v>
      </c>
      <c r="F552" s="4" t="s">
        <v>16</v>
      </c>
      <c r="G552" s="1" t="s">
        <v>17</v>
      </c>
      <c r="H552" s="1" t="s">
        <v>18</v>
      </c>
      <c r="I552" s="1" t="s">
        <v>19</v>
      </c>
      <c r="J552" s="1" t="s">
        <v>2420</v>
      </c>
      <c r="K552" s="1" t="s">
        <v>21</v>
      </c>
      <c r="L552" s="1" t="str">
        <f>HYPERLINK("https://files.afu.se/Downloads/Transcripts/Inception%20Radio%20(Mike%20Lucas)/2015 06 28 - Inception Radio Network - The Outlander - IRN Anniversary 2.0 - Heidi Hollis The Outlander_1prmJ8_8M5E - transcript (automated).pdf","Transcript Link")</f>
        <v>Transcript Link</v>
      </c>
      <c r="M552" s="2" t="str">
        <f>HYPERLINK("https://files.afu.se/Downloads/Transcripts/Inception%20Radio%20(Mike%20Lucas)/2015 06 28 - Inception Radio Network - The Outlander - IRN Anniversary 2.0 - Heidi Hollis The Outlander_1prmJ8_8M5E - transcript (automated).pdf","Transcript Link")</f>
        <v>Transcript Link</v>
      </c>
    </row>
    <row r="553" spans="1:13" ht="405">
      <c r="A553" s="1" t="s">
        <v>2404</v>
      </c>
      <c r="B553" s="1" t="s">
        <v>13</v>
      </c>
      <c r="C553" s="4" t="s">
        <v>2421</v>
      </c>
      <c r="D553" s="1" t="s">
        <v>2422</v>
      </c>
      <c r="E553" s="1" t="s">
        <v>2423</v>
      </c>
      <c r="F553" s="4" t="s">
        <v>16</v>
      </c>
      <c r="G553" s="1" t="s">
        <v>17</v>
      </c>
      <c r="H553" s="1" t="s">
        <v>18</v>
      </c>
      <c r="I553" s="1" t="s">
        <v>19</v>
      </c>
      <c r="J553" s="1" t="s">
        <v>2424</v>
      </c>
      <c r="K553" s="1" t="s">
        <v>21</v>
      </c>
      <c r="L553" s="1" t="str">
        <f>HYPERLINK("https://files.afu.se/Downloads/Transcripts/Inception%20Radio%20(Mike%20Lucas)/2015 06 28 - Inception Radio Network - Laura Watson - Healing A Broken Soul - Color of Light Radio_6iH5Wo363Ug - transcript (automated).pdf","Transcript Link")</f>
        <v>Transcript Link</v>
      </c>
      <c r="M553" s="2" t="str">
        <f>HYPERLINK("https://files.afu.se/Downloads/Transcripts/Inception%20Radio%20(Mike%20Lucas)/2015 06 28 - Inception Radio Network - Laura Watson - Healing A Broken Soul - Color of Light Radio_6iH5Wo363Ug - transcript (automated).pdf","Transcript Link")</f>
        <v>Transcript Link</v>
      </c>
    </row>
    <row r="554" spans="1:13" ht="330">
      <c r="A554" s="1" t="s">
        <v>2404</v>
      </c>
      <c r="B554" s="1" t="s">
        <v>13</v>
      </c>
      <c r="C554" s="4" t="s">
        <v>2425</v>
      </c>
      <c r="D554" s="1" t="s">
        <v>2426</v>
      </c>
      <c r="E554" s="1" t="s">
        <v>2427</v>
      </c>
      <c r="F554" s="4" t="s">
        <v>16</v>
      </c>
      <c r="G554" s="1" t="s">
        <v>17</v>
      </c>
      <c r="H554" s="1" t="s">
        <v>18</v>
      </c>
      <c r="I554" s="1" t="s">
        <v>19</v>
      </c>
      <c r="J554" s="1" t="s">
        <v>2428</v>
      </c>
      <c r="K554" s="1" t="s">
        <v>21</v>
      </c>
      <c r="L554" s="1" t="str">
        <f>HYPERLINK("https://files.afu.se/Downloads/Transcripts/Inception%20Radio%20(Mike%20Lucas)/2015 06 28 - Inception Radio Network - Marie D. Jones - Quantum Paranormal - Heidi Hollis The Outlander_HM5YlMVGero - transcript (automated).pdf","Transcript Link")</f>
        <v>Transcript Link</v>
      </c>
      <c r="M554" s="2" t="str">
        <f>HYPERLINK("https://files.afu.se/Downloads/Transcripts/Inception%20Radio%20(Mike%20Lucas)/2015 06 28 - Inception Radio Network - Marie D. Jones - Quantum Paranormal - Heidi Hollis The Outlander_HM5YlMVGero - transcript (automated).pdf","Transcript Link")</f>
        <v>Transcript Link</v>
      </c>
    </row>
    <row r="555" spans="1:13" ht="300">
      <c r="A555" s="1" t="s">
        <v>2404</v>
      </c>
      <c r="B555" s="1" t="s">
        <v>13</v>
      </c>
      <c r="C555" s="4" t="s">
        <v>2429</v>
      </c>
      <c r="D555" s="1" t="s">
        <v>2430</v>
      </c>
      <c r="E555" s="1" t="s">
        <v>2431</v>
      </c>
      <c r="F555" s="4" t="s">
        <v>16</v>
      </c>
      <c r="G555" s="1" t="s">
        <v>17</v>
      </c>
      <c r="H555" s="1" t="s">
        <v>18</v>
      </c>
      <c r="I555" s="1" t="s">
        <v>19</v>
      </c>
      <c r="J555" s="1" t="s">
        <v>2432</v>
      </c>
      <c r="K555" s="1" t="s">
        <v>21</v>
      </c>
      <c r="L555" s="1" t="str">
        <f>HYPERLINK("https://files.afu.se/Downloads/Transcripts/Inception%20Radio%20(Mike%20Lucas)/2015 06 28 - Inception Radio Network - Susannah Furr - Capturing Joy - Center of Light Radio_pzYENH9yTZE - transcript (automated).pdf","Transcript Link")</f>
        <v>Transcript Link</v>
      </c>
      <c r="M555" s="2" t="str">
        <f>HYPERLINK("https://files.afu.se/Downloads/Transcripts/Inception%20Radio%20(Mike%20Lucas)/2015 06 28 - Inception Radio Network - Susannah Furr - Capturing Joy - Center of Light Radio_pzYENH9yTZE - transcript (automated).pdf","Transcript Link")</f>
        <v>Transcript Link</v>
      </c>
    </row>
    <row r="556" spans="1:13" ht="345">
      <c r="A556" s="1" t="s">
        <v>2433</v>
      </c>
      <c r="B556" s="1" t="s">
        <v>13</v>
      </c>
      <c r="C556" s="4" t="s">
        <v>2434</v>
      </c>
      <c r="D556" s="1" t="s">
        <v>2435</v>
      </c>
      <c r="E556" s="1" t="s">
        <v>2436</v>
      </c>
      <c r="F556" s="4" t="s">
        <v>16</v>
      </c>
      <c r="G556" s="1" t="s">
        <v>17</v>
      </c>
      <c r="H556" s="1" t="s">
        <v>18</v>
      </c>
      <c r="I556" s="1" t="s">
        <v>19</v>
      </c>
      <c r="J556" s="1" t="s">
        <v>2437</v>
      </c>
      <c r="K556" s="1" t="s">
        <v>21</v>
      </c>
      <c r="L556" s="1" t="str">
        <f>HYPERLINK("https://files.afu.se/Downloads/Transcripts/Inception%20Radio%20(Mike%20Lucas)/2015 06 26 - Inception Radio Network - Plutronus 4.0 - Orb Phenomenon - California Mufon Radio_4g1Xp-bRGiI - transcript (automated).pdf","Transcript Link")</f>
        <v>Transcript Link</v>
      </c>
      <c r="M556" s="2" t="str">
        <f>HYPERLINK("https://files.afu.se/Downloads/Transcripts/Inception%20Radio%20(Mike%20Lucas)/2015 06 26 - Inception Radio Network - Plutronus 4.0 - Orb Phenomenon - California Mufon Radio_4g1Xp-bRGiI - transcript (automated).pdf","Transcript Link")</f>
        <v>Transcript Link</v>
      </c>
    </row>
    <row r="557" spans="1:13" ht="150">
      <c r="A557" s="1" t="s">
        <v>2433</v>
      </c>
      <c r="B557" s="1" t="s">
        <v>13</v>
      </c>
      <c r="C557" s="4" t="s">
        <v>2438</v>
      </c>
      <c r="D557" s="1" t="s">
        <v>2439</v>
      </c>
      <c r="F557" s="4" t="s">
        <v>16</v>
      </c>
      <c r="G557" s="1" t="s">
        <v>17</v>
      </c>
      <c r="H557" s="1" t="s">
        <v>18</v>
      </c>
      <c r="I557" s="1" t="s">
        <v>19</v>
      </c>
      <c r="J557" s="1" t="s">
        <v>2440</v>
      </c>
      <c r="K557" s="1" t="s">
        <v>21</v>
      </c>
      <c r="L557" s="1" t="str">
        <f>HYPERLINK("https://files.afu.se/Downloads/Transcripts/Inception%20Radio%20(Mike%20Lucas)/2015 06 26 - Inception Radio Network - Jim Marrs Station ID_30b-KVwC-B0 - transcript (automated).pdf","Transcript Link")</f>
        <v>Transcript Link</v>
      </c>
      <c r="M557" s="2" t="str">
        <f>HYPERLINK("https://files.afu.se/Downloads/Transcripts/Inception%20Radio%20(Mike%20Lucas)/2015 06 26 - Inception Radio Network - Jim Marrs Station ID_30b-KVwC-B0 - transcript (automated).pdf","Transcript Link")</f>
        <v>Transcript Link</v>
      </c>
    </row>
    <row r="558" spans="1:13" ht="360">
      <c r="A558" s="1" t="s">
        <v>2441</v>
      </c>
      <c r="B558" s="1" t="s">
        <v>13</v>
      </c>
      <c r="C558" s="4" t="s">
        <v>2442</v>
      </c>
      <c r="D558" s="1" t="s">
        <v>2443</v>
      </c>
      <c r="E558" s="1" t="s">
        <v>2444</v>
      </c>
      <c r="F558" s="4" t="s">
        <v>16</v>
      </c>
      <c r="G558" s="1" t="s">
        <v>17</v>
      </c>
      <c r="H558" s="1" t="s">
        <v>18</v>
      </c>
      <c r="I558" s="1" t="s">
        <v>19</v>
      </c>
      <c r="J558" s="1" t="s">
        <v>2445</v>
      </c>
      <c r="K558" s="1" t="s">
        <v>21</v>
      </c>
      <c r="L558" s="1" t="str">
        <f>HYPERLINK("https://files.afu.se/Downloads/Transcripts/Inception%20Radio%20(Mike%20Lucas)/2015 06 25 - Inception Radio Network - Jim Marrs 4.0 - Alien Agenda - EPIC Voyagers Radio_44GMJtZXAJk - transcript (automated).pdf","Transcript Link")</f>
        <v>Transcript Link</v>
      </c>
      <c r="M558" s="2" t="str">
        <f>HYPERLINK("https://files.afu.se/Downloads/Transcripts/Inception%20Radio%20(Mike%20Lucas)/2015 06 25 - Inception Radio Network - Jim Marrs 4.0 - Alien Agenda - EPIC Voyagers Radio_44GMJtZXAJk - transcript (automated).pdf","Transcript Link")</f>
        <v>Transcript Link</v>
      </c>
    </row>
    <row r="559" spans="1:13" ht="330">
      <c r="A559" s="1" t="s">
        <v>2441</v>
      </c>
      <c r="B559" s="1" t="s">
        <v>13</v>
      </c>
      <c r="C559" s="4" t="s">
        <v>2446</v>
      </c>
      <c r="D559" s="1" t="s">
        <v>2447</v>
      </c>
      <c r="E559" s="1" t="s">
        <v>2448</v>
      </c>
      <c r="F559" s="4" t="s">
        <v>16</v>
      </c>
      <c r="G559" s="1" t="s">
        <v>17</v>
      </c>
      <c r="H559" s="1" t="s">
        <v>18</v>
      </c>
      <c r="I559" s="1" t="s">
        <v>19</v>
      </c>
      <c r="J559" s="1" t="s">
        <v>2449</v>
      </c>
      <c r="K559" s="1" t="s">
        <v>21</v>
      </c>
      <c r="L559" s="1" t="str">
        <f>HYPERLINK("https://files.afu.se/Downloads/Transcripts/Inception%20Radio%20(Mike%20Lucas)/2015 06 25 - Inception Radio Network - Lyn Buchanan - Remote Viewing Tips - NightVision Radio_jNtnT_cJBmA - transcript (automated).pdf","Transcript Link")</f>
        <v>Transcript Link</v>
      </c>
      <c r="M559" s="2" t="str">
        <f>HYPERLINK("https://files.afu.se/Downloads/Transcripts/Inception%20Radio%20(Mike%20Lucas)/2015 06 25 - Inception Radio Network - Lyn Buchanan - Remote Viewing Tips - NightVision Radio_jNtnT_cJBmA - transcript (automated).pdf","Transcript Link")</f>
        <v>Transcript Link</v>
      </c>
    </row>
    <row r="560" spans="1:13" ht="300">
      <c r="A560" s="1" t="s">
        <v>2441</v>
      </c>
      <c r="B560" s="1" t="s">
        <v>13</v>
      </c>
      <c r="C560" s="4" t="s">
        <v>2450</v>
      </c>
      <c r="D560" s="1" t="s">
        <v>2451</v>
      </c>
      <c r="E560" s="1" t="s">
        <v>2452</v>
      </c>
      <c r="F560" s="4" t="s">
        <v>16</v>
      </c>
      <c r="G560" s="1" t="s">
        <v>17</v>
      </c>
      <c r="H560" s="1" t="s">
        <v>18</v>
      </c>
      <c r="I560" s="1" t="s">
        <v>19</v>
      </c>
      <c r="J560" s="1" t="s">
        <v>2453</v>
      </c>
      <c r="K560" s="1" t="s">
        <v>21</v>
      </c>
      <c r="L560" s="1" t="str">
        <f>HYPERLINK("https://files.afu.se/Downloads/Transcripts/Inception%20Radio%20(Mike%20Lucas)/2015 06 25 - Inception Radio Network - Sean Gautreaux - UFOs &amp; New Orleans - PANG Radio - Insider's Preview_cHT15drCOI4 - transcript (automated).pdf","Transcript Link")</f>
        <v>Transcript Link</v>
      </c>
      <c r="M560" s="2" t="str">
        <f>HYPERLINK("https://files.afu.se/Downloads/Transcripts/Inception%20Radio%20(Mike%20Lucas)/2015 06 25 - Inception Radio Network - Sean Gautreaux - UFOs &amp; New Orleans - PANG Radio - Insider's Preview_cHT15drCOI4 - transcript (automated).pdf","Transcript Link")</f>
        <v>Transcript Link</v>
      </c>
    </row>
    <row r="561" spans="1:13" ht="255">
      <c r="A561" s="1" t="s">
        <v>2441</v>
      </c>
      <c r="B561" s="1" t="s">
        <v>13</v>
      </c>
      <c r="C561" s="4" t="s">
        <v>2454</v>
      </c>
      <c r="D561" s="1" t="s">
        <v>2455</v>
      </c>
      <c r="E561" s="1" t="s">
        <v>2456</v>
      </c>
      <c r="F561" s="4" t="s">
        <v>16</v>
      </c>
      <c r="G561" s="1" t="s">
        <v>17</v>
      </c>
      <c r="H561" s="1" t="s">
        <v>18</v>
      </c>
      <c r="I561" s="1" t="s">
        <v>19</v>
      </c>
      <c r="J561" s="1" t="s">
        <v>2457</v>
      </c>
      <c r="K561" s="1" t="s">
        <v>21</v>
      </c>
      <c r="L561" s="1" t="str">
        <f>HYPERLINK("https://files.afu.se/Downloads/Transcripts/Inception%20Radio%20(Mike%20Lucas)/2015 06 25 - Inception Radio Network - Duncan Clark - Drone Laws in the U.S. - TruthFunders Radio_IMHFhFuyAt0 - transcript (automated).pdf","Transcript Link")</f>
        <v>Transcript Link</v>
      </c>
      <c r="M561" s="2" t="str">
        <f>HYPERLINK("https://files.afu.se/Downloads/Transcripts/Inception%20Radio%20(Mike%20Lucas)/2015 06 25 - Inception Radio Network - Duncan Clark - Drone Laws in the U.S. - TruthFunders Radio_IMHFhFuyAt0 - transcript (automated).pdf","Transcript Link")</f>
        <v>Transcript Link</v>
      </c>
    </row>
    <row r="562" spans="1:13" ht="360">
      <c r="A562" s="1" t="s">
        <v>2458</v>
      </c>
      <c r="B562" s="1" t="s">
        <v>13</v>
      </c>
      <c r="C562" s="4" t="s">
        <v>2459</v>
      </c>
      <c r="D562" s="1" t="s">
        <v>2460</v>
      </c>
      <c r="E562" s="1" t="s">
        <v>2461</v>
      </c>
      <c r="F562" s="4" t="s">
        <v>16</v>
      </c>
      <c r="G562" s="1" t="s">
        <v>17</v>
      </c>
      <c r="H562" s="1" t="s">
        <v>18</v>
      </c>
      <c r="I562" s="1" t="s">
        <v>19</v>
      </c>
      <c r="J562" s="1" t="s">
        <v>2462</v>
      </c>
      <c r="K562" s="1" t="s">
        <v>21</v>
      </c>
      <c r="L562" s="1" t="str">
        <f>HYPERLINK("https://files.afu.se/Downloads/Transcripts/Inception%20Radio%20(Mike%20Lucas)/2015 06 24 - Inception Radio Network - Paul Boudreau - Ancient Egypt &amp; Sumer Secrets - Just Energy Radio_2ln2Bvn6Ga8 - transcript (automated).pdf","Transcript Link")</f>
        <v>Transcript Link</v>
      </c>
      <c r="M562" s="2" t="str">
        <f>HYPERLINK("https://files.afu.se/Downloads/Transcripts/Inception%20Radio%20(Mike%20Lucas)/2015 06 24 - Inception Radio Network - Paul Boudreau - Ancient Egypt &amp; Sumer Secrets - Just Energy Radio_2ln2Bvn6Ga8 - transcript (automated).pdf","Transcript Link")</f>
        <v>Transcript Link</v>
      </c>
    </row>
    <row r="563" spans="1:13" ht="409.5">
      <c r="A563" s="1" t="s">
        <v>2458</v>
      </c>
      <c r="B563" s="1" t="s">
        <v>13</v>
      </c>
      <c r="C563" s="4" t="s">
        <v>2463</v>
      </c>
      <c r="D563" s="1" t="s">
        <v>2464</v>
      </c>
      <c r="E563" s="1" t="s">
        <v>2465</v>
      </c>
      <c r="F563" s="4" t="s">
        <v>16</v>
      </c>
      <c r="G563" s="1" t="s">
        <v>17</v>
      </c>
      <c r="H563" s="1" t="s">
        <v>18</v>
      </c>
      <c r="I563" s="1" t="s">
        <v>19</v>
      </c>
      <c r="J563" s="1" t="s">
        <v>2466</v>
      </c>
      <c r="K563" s="1" t="s">
        <v>21</v>
      </c>
      <c r="L563" s="1" t="str">
        <f>HYPERLINK("https://files.afu.se/Downloads/Transcripts/Inception%20Radio%20(Mike%20Lucas)/2015 06 24 - Inception Radio Network - Tim Wallace-Murphy - Knights Templar Deepest Secrets - NightVision Radio_sGAlgBWsRR0 - transcript (automated).pdf","Transcript Link")</f>
        <v>Transcript Link</v>
      </c>
      <c r="M563" s="2" t="str">
        <f>HYPERLINK("https://files.afu.se/Downloads/Transcripts/Inception%20Radio%20(Mike%20Lucas)/2015 06 24 - Inception Radio Network - Tim Wallace-Murphy - Knights Templar Deepest Secrets - NightVision Radio_sGAlgBWsRR0 - transcript (automated).pdf","Transcript Link")</f>
        <v>Transcript Link</v>
      </c>
    </row>
    <row r="564" spans="1:13" ht="150">
      <c r="A564" s="1" t="s">
        <v>2458</v>
      </c>
      <c r="B564" s="1" t="s">
        <v>13</v>
      </c>
      <c r="C564" s="4" t="s">
        <v>2467</v>
      </c>
      <c r="D564" s="1" t="s">
        <v>2468</v>
      </c>
      <c r="E564" s="1" t="s">
        <v>2469</v>
      </c>
      <c r="F564" s="4" t="s">
        <v>16</v>
      </c>
      <c r="G564" s="1" t="s">
        <v>17</v>
      </c>
      <c r="H564" s="1" t="s">
        <v>18</v>
      </c>
      <c r="I564" s="1" t="s">
        <v>19</v>
      </c>
      <c r="J564" s="1" t="s">
        <v>2470</v>
      </c>
      <c r="K564" s="1" t="s">
        <v>21</v>
      </c>
      <c r="L564" s="1" t="str">
        <f>HYPERLINK("https://files.afu.se/Downloads/Transcripts/Inception%20Radio%20(Mike%20Lucas)/2015 06 24 - Inception Radio Network - Prof. Erick Williams - Major Depressive Disorder - Psychology's Outer Limits__zKh9_RD-AQ - transcript (automated).pdf","Transcript Link")</f>
        <v>Transcript Link</v>
      </c>
      <c r="M564" s="2" t="str">
        <f>HYPERLINK("https://files.afu.se/Downloads/Transcripts/Inception%20Radio%20(Mike%20Lucas)/2015 06 24 - Inception Radio Network - Prof. Erick Williams - Major Depressive Disorder - Psychology's Outer Limits__zKh9_RD-AQ - transcript (automated).pdf","Transcript Link")</f>
        <v>Transcript Link</v>
      </c>
    </row>
    <row r="565" spans="1:13" ht="409.5">
      <c r="A565" s="1" t="s">
        <v>2458</v>
      </c>
      <c r="B565" s="1" t="s">
        <v>13</v>
      </c>
      <c r="C565" s="4" t="s">
        <v>2471</v>
      </c>
      <c r="D565" s="1" t="s">
        <v>2472</v>
      </c>
      <c r="E565" s="1" t="s">
        <v>2473</v>
      </c>
      <c r="F565" s="4" t="s">
        <v>16</v>
      </c>
      <c r="G565" s="1" t="s">
        <v>17</v>
      </c>
      <c r="H565" s="1" t="s">
        <v>18</v>
      </c>
      <c r="I565" s="1" t="s">
        <v>19</v>
      </c>
      <c r="J565" s="1" t="s">
        <v>2474</v>
      </c>
      <c r="K565" s="1" t="s">
        <v>21</v>
      </c>
      <c r="L565" s="1" t="str">
        <f>HYPERLINK("https://files.afu.se/Downloads/Transcripts/Inception%20Radio%20(Mike%20Lucas)/2015 06 24 - Inception Radio Network - Kevin Randle 2.0 - How to Find Alien Technology - PANG Radio - Insider's Preview__scZoJZ1PHM - transcript (automated).pdf","Transcript Link")</f>
        <v>Transcript Link</v>
      </c>
      <c r="M565" s="2" t="str">
        <f>HYPERLINK("https://files.afu.se/Downloads/Transcripts/Inception%20Radio%20(Mike%20Lucas)/2015 06 24 - Inception Radio Network - Kevin Randle 2.0 - How to Find Alien Technology - PANG Radio - Insider's Preview__scZoJZ1PHM - transcript (automated).pdf","Transcript Link")</f>
        <v>Transcript Link</v>
      </c>
    </row>
    <row r="566" spans="1:13" ht="315">
      <c r="A566" s="1" t="s">
        <v>2475</v>
      </c>
      <c r="B566" s="1" t="s">
        <v>13</v>
      </c>
      <c r="C566" s="4" t="s">
        <v>2476</v>
      </c>
      <c r="D566" s="1" t="s">
        <v>2477</v>
      </c>
      <c r="E566" s="1" t="s">
        <v>2356</v>
      </c>
      <c r="F566" s="4" t="s">
        <v>16</v>
      </c>
      <c r="G566" s="1" t="s">
        <v>17</v>
      </c>
      <c r="H566" s="1" t="s">
        <v>18</v>
      </c>
      <c r="I566" s="1" t="s">
        <v>19</v>
      </c>
      <c r="J566" s="1" t="s">
        <v>2478</v>
      </c>
      <c r="K566" s="1" t="s">
        <v>21</v>
      </c>
      <c r="L566" s="1" t="str">
        <f>HYPERLINK("https://files.afu.se/Downloads/Transcripts/Inception%20Radio%20(Mike%20Lucas)/2015 06 23 - Inception Radio Network - Shadow People - Open Lines 4.0 - Heidi Hollis The Outlander_SdhowOj04wU - transcript (automated).pdf","Transcript Link")</f>
        <v>Transcript Link</v>
      </c>
      <c r="M566" s="2" t="str">
        <f>HYPERLINK("https://files.afu.se/Downloads/Transcripts/Inception%20Radio%20(Mike%20Lucas)/2015 06 23 - Inception Radio Network - Shadow People - Open Lines 4.0 - Heidi Hollis The Outlander_SdhowOj04wU - transcript (automated).pdf","Transcript Link")</f>
        <v>Transcript Link</v>
      </c>
    </row>
    <row r="567" spans="1:13" ht="390">
      <c r="A567" s="1" t="s">
        <v>2475</v>
      </c>
      <c r="B567" s="1" t="s">
        <v>13</v>
      </c>
      <c r="C567" s="4" t="s">
        <v>2479</v>
      </c>
      <c r="D567" s="1" t="s">
        <v>2480</v>
      </c>
      <c r="E567" s="1" t="s">
        <v>2481</v>
      </c>
      <c r="F567" s="4" t="s">
        <v>16</v>
      </c>
      <c r="G567" s="1" t="s">
        <v>17</v>
      </c>
      <c r="H567" s="1" t="s">
        <v>18</v>
      </c>
      <c r="I567" s="1" t="s">
        <v>19</v>
      </c>
      <c r="J567" s="1" t="s">
        <v>2482</v>
      </c>
      <c r="K567" s="1" t="s">
        <v>21</v>
      </c>
      <c r="L567" s="1" t="str">
        <f>HYPERLINK("https://files.afu.se/Downloads/Transcripts/Inception%20Radio%20(Mike%20Lucas)/2015 06 23 - Inception Radio Network - Anya Trahan - The Polyamory Movement - Center of Light Radio_LO_ikkUdEZ4 - transcript (automated).pdf","Transcript Link")</f>
        <v>Transcript Link</v>
      </c>
      <c r="M567" s="2" t="str">
        <f>HYPERLINK("https://files.afu.se/Downloads/Transcripts/Inception%20Radio%20(Mike%20Lucas)/2015 06 23 - Inception Radio Network - Anya Trahan - The Polyamory Movement - Center of Light Radio_LO_ikkUdEZ4 - transcript (automated).pdf","Transcript Link")</f>
        <v>Transcript Link</v>
      </c>
    </row>
    <row r="568" spans="1:13" ht="150">
      <c r="A568" s="1" t="s">
        <v>2483</v>
      </c>
      <c r="B568" s="1" t="s">
        <v>13</v>
      </c>
      <c r="C568" s="4" t="s">
        <v>2484</v>
      </c>
      <c r="D568" s="1" t="s">
        <v>2485</v>
      </c>
      <c r="E568" s="1" t="s">
        <v>2486</v>
      </c>
      <c r="F568" s="4" t="s">
        <v>16</v>
      </c>
      <c r="G568" s="1" t="s">
        <v>17</v>
      </c>
      <c r="H568" s="1" t="s">
        <v>18</v>
      </c>
      <c r="I568" s="1" t="s">
        <v>19</v>
      </c>
      <c r="J568" s="1" t="s">
        <v>2487</v>
      </c>
      <c r="K568" s="1" t="s">
        <v>21</v>
      </c>
      <c r="L568" s="1" t="str">
        <f>HYPERLINK("https://files.afu.se/Downloads/Transcripts/Inception%20Radio%20(Mike%20Lucas)/2015 06 22 - Inception Radio Network - Prof. Erick Williams - Beating Depression - Psychology's Outer Limits_CrXu8YubWAo - transcript (automated).pdf","Transcript Link")</f>
        <v>Transcript Link</v>
      </c>
      <c r="M568" s="2" t="str">
        <f>HYPERLINK("https://files.afu.se/Downloads/Transcripts/Inception%20Radio%20(Mike%20Lucas)/2015 06 22 - Inception Radio Network - Prof. Erick Williams - Beating Depression - Psychology's Outer Limits_CrXu8YubWAo - transcript (automated).pdf","Transcript Link")</f>
        <v>Transcript Link</v>
      </c>
    </row>
    <row r="569" spans="1:13" ht="150">
      <c r="A569" s="1" t="s">
        <v>2483</v>
      </c>
      <c r="B569" s="1" t="s">
        <v>13</v>
      </c>
      <c r="C569" s="4" t="s">
        <v>2488</v>
      </c>
      <c r="D569" s="1" t="s">
        <v>2489</v>
      </c>
      <c r="E569" s="1" t="s">
        <v>2490</v>
      </c>
      <c r="F569" s="4" t="s">
        <v>16</v>
      </c>
      <c r="G569" s="1" t="s">
        <v>17</v>
      </c>
      <c r="H569" s="1" t="s">
        <v>18</v>
      </c>
      <c r="I569" s="1" t="s">
        <v>19</v>
      </c>
      <c r="J569" s="1" t="s">
        <v>2491</v>
      </c>
      <c r="K569" s="1" t="s">
        <v>21</v>
      </c>
      <c r="L569" s="1" t="str">
        <f>HYPERLINK("https://files.afu.se/Downloads/Transcripts/Inception%20Radio%20(Mike%20Lucas)/2015 06 22 - Inception Radio Network - Mark Schwartz &amp; Art Webb - Open Lines 2.0 - TruthFunders Radio_w4TikFYCgZ0 - transcript (automated).pdf","Transcript Link")</f>
        <v>Transcript Link</v>
      </c>
      <c r="M569" s="2" t="str">
        <f>HYPERLINK("https://files.afu.se/Downloads/Transcripts/Inception%20Radio%20(Mike%20Lucas)/2015 06 22 - Inception Radio Network - Mark Schwartz &amp; Art Webb - Open Lines 2.0 - TruthFunders Radio_w4TikFYCgZ0 - transcript (automated).pdf","Transcript Link")</f>
        <v>Transcript Link</v>
      </c>
    </row>
    <row r="570" spans="1:13" ht="405">
      <c r="A570" s="1" t="s">
        <v>2483</v>
      </c>
      <c r="B570" s="1" t="s">
        <v>13</v>
      </c>
      <c r="C570" s="4" t="s">
        <v>2492</v>
      </c>
      <c r="D570" s="1" t="s">
        <v>2493</v>
      </c>
      <c r="E570" s="1" t="s">
        <v>2494</v>
      </c>
      <c r="F570" s="4" t="s">
        <v>16</v>
      </c>
      <c r="G570" s="1" t="s">
        <v>17</v>
      </c>
      <c r="H570" s="1" t="s">
        <v>18</v>
      </c>
      <c r="I570" s="1" t="s">
        <v>19</v>
      </c>
      <c r="J570" s="1" t="s">
        <v>2495</v>
      </c>
      <c r="K570" s="1" t="s">
        <v>21</v>
      </c>
      <c r="L570" s="1" t="str">
        <f>HYPERLINK("https://files.afu.se/Downloads/Transcripts/Inception%20Radio%20(Mike%20Lucas)/2015 06 22 - Inception Radio Network - Dr. Robert Davis - The UFO Phenomenon - California Mufon Radio_KVm7Fp6Au5s - transcript (automated).pdf","Transcript Link")</f>
        <v>Transcript Link</v>
      </c>
      <c r="M570" s="2" t="str">
        <f>HYPERLINK("https://files.afu.se/Downloads/Transcripts/Inception%20Radio%20(Mike%20Lucas)/2015 06 22 - Inception Radio Network - Dr. Robert Davis - The UFO Phenomenon - California Mufon Radio_KVm7Fp6Au5s - transcript (automated).pdf","Transcript Link")</f>
        <v>Transcript Link</v>
      </c>
    </row>
    <row r="571" spans="1:13" ht="405">
      <c r="A571" s="1" t="s">
        <v>2483</v>
      </c>
      <c r="B571" s="1" t="s">
        <v>13</v>
      </c>
      <c r="C571" s="4" t="s">
        <v>2496</v>
      </c>
      <c r="D571" s="1" t="s">
        <v>2497</v>
      </c>
      <c r="E571" s="1" t="s">
        <v>2498</v>
      </c>
      <c r="F571" s="4" t="s">
        <v>16</v>
      </c>
      <c r="G571" s="1" t="s">
        <v>17</v>
      </c>
      <c r="H571" s="1" t="s">
        <v>18</v>
      </c>
      <c r="I571" s="1" t="s">
        <v>19</v>
      </c>
      <c r="J571" s="1" t="s">
        <v>2499</v>
      </c>
      <c r="K571" s="1" t="s">
        <v>21</v>
      </c>
      <c r="L571" s="1" t="str">
        <f>HYPERLINK("https://files.afu.se/Downloads/Transcripts/Inception%20Radio%20(Mike%20Lucas)/2015 06 22 - Inception Radio Network - Victoria Liljenquist - Light Beings - California Mufon Radio_VGKBNCfr3Lw - transcript (automated).pdf","Transcript Link")</f>
        <v>Transcript Link</v>
      </c>
      <c r="M571" s="2" t="str">
        <f>HYPERLINK("https://files.afu.se/Downloads/Transcripts/Inception%20Radio%20(Mike%20Lucas)/2015 06 22 - Inception Radio Network - Victoria Liljenquist - Light Beings - California Mufon Radio_VGKBNCfr3Lw - transcript (automated).pdf","Transcript Link")</f>
        <v>Transcript Link</v>
      </c>
    </row>
    <row r="572" spans="1:13" ht="300">
      <c r="A572" s="1" t="s">
        <v>2500</v>
      </c>
      <c r="B572" s="1" t="s">
        <v>13</v>
      </c>
      <c r="C572" s="4" t="s">
        <v>2501</v>
      </c>
      <c r="D572" s="1" t="s">
        <v>2502</v>
      </c>
      <c r="E572" s="1" t="s">
        <v>2503</v>
      </c>
      <c r="F572" s="4" t="s">
        <v>16</v>
      </c>
      <c r="G572" s="1" t="s">
        <v>17</v>
      </c>
      <c r="H572" s="1" t="s">
        <v>18</v>
      </c>
      <c r="I572" s="1" t="s">
        <v>19</v>
      </c>
      <c r="J572" s="1" t="s">
        <v>2504</v>
      </c>
      <c r="K572" s="1" t="s">
        <v>21</v>
      </c>
      <c r="L572" s="1" t="str">
        <f>HYPERLINK("https://files.afu.se/Downloads/Transcripts/Inception%20Radio%20(Mike%20Lucas)/2015 06 21 - Inception Radio Network - New Year's Eve - 2014 UFO Bash - California Mufon Radio_hjPg-sJxXvw - transcript (automated).pdf","Transcript Link")</f>
        <v>Transcript Link</v>
      </c>
      <c r="M572" s="2" t="str">
        <f>HYPERLINK("https://files.afu.se/Downloads/Transcripts/Inception%20Radio%20(Mike%20Lucas)/2015 06 21 - Inception Radio Network - New Year's Eve - 2014 UFO Bash - California Mufon Radio_hjPg-sJxXvw - transcript (automated).pdf","Transcript Link")</f>
        <v>Transcript Link</v>
      </c>
    </row>
    <row r="573" spans="1:13" ht="345">
      <c r="A573" s="1" t="s">
        <v>2500</v>
      </c>
      <c r="B573" s="1" t="s">
        <v>13</v>
      </c>
      <c r="C573" s="4" t="s">
        <v>2505</v>
      </c>
      <c r="D573" s="1" t="s">
        <v>2506</v>
      </c>
      <c r="E573" s="1" t="s">
        <v>2436</v>
      </c>
      <c r="F573" s="4" t="s">
        <v>16</v>
      </c>
      <c r="G573" s="1" t="s">
        <v>17</v>
      </c>
      <c r="H573" s="1" t="s">
        <v>18</v>
      </c>
      <c r="I573" s="1" t="s">
        <v>19</v>
      </c>
      <c r="J573" s="1" t="s">
        <v>2507</v>
      </c>
      <c r="K573" s="1" t="s">
        <v>21</v>
      </c>
      <c r="L573" s="1" t="str">
        <f>HYPERLINK("https://files.afu.se/Downloads/Transcripts/Inception%20Radio%20(Mike%20Lucas)/2015 06 21 - Inception Radio Network - Plutronus 4.0 - Are Orbs Aliens  - California Mufon Radio_93BbN5nTxCE - transcript (automated).pdf","Transcript Link")</f>
        <v>Transcript Link</v>
      </c>
      <c r="M573" s="2" t="str">
        <f>HYPERLINK("https://files.afu.se/Downloads/Transcripts/Inception%20Radio%20(Mike%20Lucas)/2015 06 21 - Inception Radio Network - Plutronus 4.0 - Are Orbs Aliens  - California Mufon Radio_93BbN5nTxCE - transcript (automated).pdf","Transcript Link")</f>
        <v>Transcript Link</v>
      </c>
    </row>
    <row r="574" spans="1:13" ht="405">
      <c r="A574" s="1" t="s">
        <v>2500</v>
      </c>
      <c r="B574" s="1" t="s">
        <v>13</v>
      </c>
      <c r="C574" s="4" t="s">
        <v>2508</v>
      </c>
      <c r="D574" s="1" t="s">
        <v>2509</v>
      </c>
      <c r="E574" s="1" t="s">
        <v>2510</v>
      </c>
      <c r="F574" s="4" t="s">
        <v>16</v>
      </c>
      <c r="G574" s="1" t="s">
        <v>17</v>
      </c>
      <c r="H574" s="1" t="s">
        <v>18</v>
      </c>
      <c r="I574" s="1" t="s">
        <v>19</v>
      </c>
      <c r="J574" s="1" t="s">
        <v>2511</v>
      </c>
      <c r="K574" s="1" t="s">
        <v>21</v>
      </c>
      <c r="L574" s="1" t="str">
        <f>HYPERLINK("https://files.afu.se/Downloads/Transcripts/Inception%20Radio%20(Mike%20Lucas)/2015 06 21 - Inception Radio Network - Don Ledger &amp; Mark Schwartz  - Ocean Floor UFOs - California Mufon Radio_eh1pEpSUXZc - transcript (automated).pdf","Transcript Link")</f>
        <v>Transcript Link</v>
      </c>
      <c r="M574" s="2" t="str">
        <f>HYPERLINK("https://files.afu.se/Downloads/Transcripts/Inception%20Radio%20(Mike%20Lucas)/2015 06 21 - Inception Radio Network - Don Ledger &amp; Mark Schwartz  - Ocean Floor UFOs - California Mufon Radio_eh1pEpSUXZc - transcript (automated).pdf","Transcript Link")</f>
        <v>Transcript Link</v>
      </c>
    </row>
    <row r="575" spans="1:13" ht="409.5">
      <c r="A575" s="1" t="s">
        <v>2512</v>
      </c>
      <c r="B575" s="1" t="s">
        <v>13</v>
      </c>
      <c r="C575" s="4" t="s">
        <v>2513</v>
      </c>
      <c r="D575" s="1" t="s">
        <v>2514</v>
      </c>
      <c r="E575" s="1" t="s">
        <v>2515</v>
      </c>
      <c r="F575" s="4" t="s">
        <v>16</v>
      </c>
      <c r="G575" s="1" t="s">
        <v>17</v>
      </c>
      <c r="H575" s="1" t="s">
        <v>18</v>
      </c>
      <c r="I575" s="1" t="s">
        <v>19</v>
      </c>
      <c r="J575" s="1" t="s">
        <v>2516</v>
      </c>
      <c r="K575" s="1" t="s">
        <v>21</v>
      </c>
      <c r="L575" s="1" t="str">
        <f>HYPERLINK("https://files.afu.se/Downloads/Transcripts/Inception%20Radio%20(Mike%20Lucas)/2015 06 20 - Inception Radio Network - Patrice Chaplin - Earth Portals -  Supernatural Girlz_oUVtmpHBWcY - transcript (automated).pdf","Transcript Link")</f>
        <v>Transcript Link</v>
      </c>
      <c r="M575" s="2" t="str">
        <f>HYPERLINK("https://files.afu.se/Downloads/Transcripts/Inception%20Radio%20(Mike%20Lucas)/2015 06 20 - Inception Radio Network - Patrice Chaplin - Earth Portals -  Supernatural Girlz_oUVtmpHBWcY - transcript (automated).pdf","Transcript Link")</f>
        <v>Transcript Link</v>
      </c>
    </row>
    <row r="576" spans="1:13" ht="375">
      <c r="A576" s="1" t="s">
        <v>2517</v>
      </c>
      <c r="B576" s="1" t="s">
        <v>13</v>
      </c>
      <c r="C576" s="4" t="s">
        <v>2518</v>
      </c>
      <c r="D576" s="1" t="s">
        <v>2519</v>
      </c>
      <c r="E576" s="1" t="s">
        <v>2520</v>
      </c>
      <c r="F576" s="4" t="s">
        <v>16</v>
      </c>
      <c r="G576" s="1" t="s">
        <v>17</v>
      </c>
      <c r="H576" s="1" t="s">
        <v>18</v>
      </c>
      <c r="I576" s="1" t="s">
        <v>19</v>
      </c>
      <c r="J576" s="1" t="s">
        <v>2521</v>
      </c>
      <c r="K576" s="1" t="s">
        <v>21</v>
      </c>
      <c r="L576" s="1" t="str">
        <f>HYPERLINK("https://files.afu.se/Downloads/Transcripts/Inception%20Radio%20(Mike%20Lucas)/2015 06 18 - Inception Radio Network - Dr. Ardy S. Clarke - Native American's 'Sky People' - EPIC Voyages Radio_A7BH4OQUN2k - transcript (automated).pdf","Transcript Link")</f>
        <v>Transcript Link</v>
      </c>
      <c r="M576" s="2" t="str">
        <f>HYPERLINK("https://files.afu.se/Downloads/Transcripts/Inception%20Radio%20(Mike%20Lucas)/2015 06 18 - Inception Radio Network - Dr. Ardy S. Clarke - Native American's 'Sky People' - EPIC Voyages Radio_A7BH4OQUN2k - transcript (automated).pdf","Transcript Link")</f>
        <v>Transcript Link</v>
      </c>
    </row>
    <row r="577" spans="1:13" ht="285">
      <c r="A577" s="1" t="s">
        <v>2517</v>
      </c>
      <c r="B577" s="1" t="s">
        <v>13</v>
      </c>
      <c r="C577" s="4" t="s">
        <v>2522</v>
      </c>
      <c r="D577" s="1" t="s">
        <v>2523</v>
      </c>
      <c r="E577" s="1" t="s">
        <v>2524</v>
      </c>
      <c r="F577" s="4" t="s">
        <v>16</v>
      </c>
      <c r="G577" s="1" t="s">
        <v>17</v>
      </c>
      <c r="H577" s="1" t="s">
        <v>18</v>
      </c>
      <c r="I577" s="1" t="s">
        <v>19</v>
      </c>
      <c r="J577" s="1" t="s">
        <v>2525</v>
      </c>
      <c r="K577" s="1" t="s">
        <v>21</v>
      </c>
      <c r="L577" s="1" t="str">
        <f>HYPERLINK("https://files.afu.se/Downloads/Transcripts/Inception%20Radio%20(Mike%20Lucas)/2015 06 18 - Inception Radio Network - Dennis Flaherty - Verdic Astrology - EPIC Voyagers Radio_RDoK4tPaJRk - transcript (automated).pdf","Transcript Link")</f>
        <v>Transcript Link</v>
      </c>
      <c r="M577" s="2" t="str">
        <f>HYPERLINK("https://files.afu.se/Downloads/Transcripts/Inception%20Radio%20(Mike%20Lucas)/2015 06 18 - Inception Radio Network - Dennis Flaherty - Verdic Astrology - EPIC Voyagers Radio_RDoK4tPaJRk - transcript (automated).pdf","Transcript Link")</f>
        <v>Transcript Link</v>
      </c>
    </row>
    <row r="578" spans="1:13" ht="315">
      <c r="A578" s="1" t="s">
        <v>2517</v>
      </c>
      <c r="B578" s="1" t="s">
        <v>13</v>
      </c>
      <c r="C578" s="4" t="s">
        <v>2526</v>
      </c>
      <c r="D578" s="1" t="s">
        <v>2527</v>
      </c>
      <c r="E578" s="1" t="s">
        <v>2200</v>
      </c>
      <c r="F578" s="4" t="s">
        <v>16</v>
      </c>
      <c r="G578" s="1" t="s">
        <v>17</v>
      </c>
      <c r="H578" s="1" t="s">
        <v>18</v>
      </c>
      <c r="I578" s="1" t="s">
        <v>19</v>
      </c>
      <c r="J578" s="1" t="s">
        <v>2528</v>
      </c>
      <c r="K578" s="1" t="s">
        <v>21</v>
      </c>
      <c r="L578" s="1" t="str">
        <f>HYPERLINK("https://files.afu.se/Downloads/Transcripts/Inception%20Radio%20(Mike%20Lucas)/2015 06 18 - Inception Radio Network - Brien Foerster 2.0 - Elongated Skulls - Just Energy Radio_b9NRc5oKh-0 - transcript (automated).pdf","Transcript Link")</f>
        <v>Transcript Link</v>
      </c>
      <c r="M578" s="2" t="str">
        <f>HYPERLINK("https://files.afu.se/Downloads/Transcripts/Inception%20Radio%20(Mike%20Lucas)/2015 06 18 - Inception Radio Network - Brien Foerster 2.0 - Elongated Skulls - Just Energy Radio_b9NRc5oKh-0 - transcript (automated).pdf","Transcript Link")</f>
        <v>Transcript Link</v>
      </c>
    </row>
    <row r="579" spans="1:13" ht="345">
      <c r="A579" s="1" t="s">
        <v>2517</v>
      </c>
      <c r="B579" s="1" t="s">
        <v>13</v>
      </c>
      <c r="C579" s="4" t="s">
        <v>2529</v>
      </c>
      <c r="D579" s="1" t="s">
        <v>2530</v>
      </c>
      <c r="E579" s="1" t="s">
        <v>2531</v>
      </c>
      <c r="F579" s="4" t="s">
        <v>16</v>
      </c>
      <c r="G579" s="1" t="s">
        <v>17</v>
      </c>
      <c r="H579" s="1" t="s">
        <v>18</v>
      </c>
      <c r="I579" s="1" t="s">
        <v>19</v>
      </c>
      <c r="J579" s="1" t="s">
        <v>2532</v>
      </c>
      <c r="K579" s="1" t="s">
        <v>21</v>
      </c>
      <c r="L579" s="1" t="str">
        <f>HYPERLINK("https://files.afu.se/Downloads/Transcripts/Inception%20Radio%20(Mike%20Lucas)/2015 06 18 - Inception Radio Network - Dr. Susan Shumsky - Divine Revelations - Just Energy Radio_snAEcFqYzqU - transcript (automated).pdf","Transcript Link")</f>
        <v>Transcript Link</v>
      </c>
      <c r="M579" s="2" t="str">
        <f>HYPERLINK("https://files.afu.se/Downloads/Transcripts/Inception%20Radio%20(Mike%20Lucas)/2015 06 18 - Inception Radio Network - Dr. Susan Shumsky - Divine Revelations - Just Energy Radio_snAEcFqYzqU - transcript (automated).pdf","Transcript Link")</f>
        <v>Transcript Link</v>
      </c>
    </row>
    <row r="580" spans="1:13" ht="409.5">
      <c r="A580" s="1" t="s">
        <v>2517</v>
      </c>
      <c r="B580" s="1" t="s">
        <v>13</v>
      </c>
      <c r="C580" s="4" t="s">
        <v>2533</v>
      </c>
      <c r="D580" s="1" t="s">
        <v>2534</v>
      </c>
      <c r="E580" s="1" t="s">
        <v>2535</v>
      </c>
      <c r="F580" s="4" t="s">
        <v>16</v>
      </c>
      <c r="G580" s="1" t="s">
        <v>17</v>
      </c>
      <c r="H580" s="1" t="s">
        <v>18</v>
      </c>
      <c r="I580" s="1" t="s">
        <v>19</v>
      </c>
      <c r="J580" s="1" t="s">
        <v>2536</v>
      </c>
      <c r="K580" s="1" t="s">
        <v>21</v>
      </c>
      <c r="L580" s="1" t="str">
        <f>HYPERLINK("https://files.afu.se/Downloads/Transcripts/Inception%20Radio%20(Mike%20Lucas)/2015 06 18 - Inception Radio Network - Dr. Bernie Siegel &amp; Neale Donald Walsch - Self Healing - Just Energy Radio_0EIlbc0lq3Y - transcript (automated).pdf","Transcript Link")</f>
        <v>Transcript Link</v>
      </c>
      <c r="M580" s="2" t="str">
        <f>HYPERLINK("https://files.afu.se/Downloads/Transcripts/Inception%20Radio%20(Mike%20Lucas)/2015 06 18 - Inception Radio Network - Dr. Bernie Siegel &amp; Neale Donald Walsch - Self Healing - Just Energy Radio_0EIlbc0lq3Y - transcript (automated).pdf","Transcript Link")</f>
        <v>Transcript Link</v>
      </c>
    </row>
    <row r="581" spans="1:13" ht="285">
      <c r="A581" s="1" t="s">
        <v>2537</v>
      </c>
      <c r="B581" s="1" t="s">
        <v>13</v>
      </c>
      <c r="C581" s="4" t="s">
        <v>2538</v>
      </c>
      <c r="D581" s="1" t="s">
        <v>2539</v>
      </c>
      <c r="E581" s="1" t="s">
        <v>2540</v>
      </c>
      <c r="F581" s="4" t="s">
        <v>16</v>
      </c>
      <c r="G581" s="1" t="s">
        <v>17</v>
      </c>
      <c r="H581" s="1" t="s">
        <v>18</v>
      </c>
      <c r="I581" s="1" t="s">
        <v>19</v>
      </c>
      <c r="J581" s="1" t="s">
        <v>2541</v>
      </c>
      <c r="K581" s="1" t="s">
        <v>21</v>
      </c>
      <c r="L581" s="1" t="str">
        <f>HYPERLINK("https://files.afu.se/Downloads/Transcripts/Inception%20Radio%20(Mike%20Lucas)/2015 06 17 - Inception Radio Network - Vicki Ecker - UFO Magazine Secrets - NightVision Radio_yvt5j9UHBS0 - transcript (automated).pdf","Transcript Link")</f>
        <v>Transcript Link</v>
      </c>
      <c r="M581" s="2" t="str">
        <f>HYPERLINK("https://files.afu.se/Downloads/Transcripts/Inception%20Radio%20(Mike%20Lucas)/2015 06 17 - Inception Radio Network - Vicki Ecker - UFO Magazine Secrets - NightVision Radio_yvt5j9UHBS0 - transcript (automated).pdf","Transcript Link")</f>
        <v>Transcript Link</v>
      </c>
    </row>
    <row r="582" spans="1:13" ht="300">
      <c r="A582" s="1" t="s">
        <v>2542</v>
      </c>
      <c r="B582" s="1" t="s">
        <v>13</v>
      </c>
      <c r="C582" s="4" t="s">
        <v>2543</v>
      </c>
      <c r="D582" s="1" t="s">
        <v>2544</v>
      </c>
      <c r="E582" s="1" t="s">
        <v>2545</v>
      </c>
      <c r="F582" s="4" t="s">
        <v>16</v>
      </c>
      <c r="G582" s="1" t="s">
        <v>17</v>
      </c>
      <c r="H582" s="1" t="s">
        <v>18</v>
      </c>
      <c r="I582" s="1" t="s">
        <v>19</v>
      </c>
      <c r="J582" s="1" t="s">
        <v>2546</v>
      </c>
      <c r="K582" s="1" t="s">
        <v>21</v>
      </c>
      <c r="L582" s="1" t="str">
        <f>HYPERLINK("https://files.afu.se/Downloads/Transcripts/Inception%20Radio%20(Mike%20Lucas)/2015 06 15 - Inception Radio Network - Michael Tellinger - Origins of the Human Species - NightVision Radio_k8oW5MjGsi0 - transcript (automated).pdf","Transcript Link")</f>
        <v>Transcript Link</v>
      </c>
      <c r="M582" s="2" t="str">
        <f>HYPERLINK("https://files.afu.se/Downloads/Transcripts/Inception%20Radio%20(Mike%20Lucas)/2015 06 15 - Inception Radio Network - Michael Tellinger - Origins of the Human Species - NightVision Radio_k8oW5MjGsi0 - transcript (automated).pdf","Transcript Link")</f>
        <v>Transcript Link</v>
      </c>
    </row>
    <row r="583" spans="1:13" ht="390">
      <c r="A583" s="1" t="s">
        <v>2547</v>
      </c>
      <c r="B583" s="1" t="s">
        <v>13</v>
      </c>
      <c r="C583" s="4" t="s">
        <v>2548</v>
      </c>
      <c r="D583" s="1" t="s">
        <v>2549</v>
      </c>
      <c r="E583" s="1" t="s">
        <v>2550</v>
      </c>
      <c r="F583" s="4" t="s">
        <v>16</v>
      </c>
      <c r="G583" s="1" t="s">
        <v>17</v>
      </c>
      <c r="H583" s="1" t="s">
        <v>18</v>
      </c>
      <c r="I583" s="1" t="s">
        <v>19</v>
      </c>
      <c r="J583" s="1" t="s">
        <v>2551</v>
      </c>
      <c r="K583" s="1" t="s">
        <v>21</v>
      </c>
      <c r="L583" s="1" t="str">
        <f>HYPERLINK("https://files.afu.se/Downloads/Transcripts/Inception%20Radio%20(Mike%20Lucas)/2015 06 14 - Inception Radio Network - Michele Avanti &amp; John Hogue - Nostradamus &amp; Our Future - Just Energy Radio_KQOAhcn0xB8 - transcript (automated).pdf","Transcript Link")</f>
        <v>Transcript Link</v>
      </c>
      <c r="M583" s="2" t="str">
        <f>HYPERLINK("https://files.afu.se/Downloads/Transcripts/Inception%20Radio%20(Mike%20Lucas)/2015 06 14 - Inception Radio Network - Michele Avanti &amp; John Hogue - Nostradamus &amp; Our Future - Just Energy Radio_KQOAhcn0xB8 - transcript (automated).pdf","Transcript Link")</f>
        <v>Transcript Link</v>
      </c>
    </row>
    <row r="584" spans="1:13" ht="285">
      <c r="A584" s="1" t="s">
        <v>2552</v>
      </c>
      <c r="B584" s="1" t="s">
        <v>13</v>
      </c>
      <c r="C584" s="4" t="s">
        <v>2553</v>
      </c>
      <c r="D584" s="1" t="s">
        <v>2554</v>
      </c>
      <c r="E584" s="1" t="s">
        <v>2555</v>
      </c>
      <c r="F584" s="4" t="s">
        <v>16</v>
      </c>
      <c r="G584" s="1" t="s">
        <v>17</v>
      </c>
      <c r="H584" s="1" t="s">
        <v>18</v>
      </c>
      <c r="I584" s="1" t="s">
        <v>19</v>
      </c>
      <c r="J584" s="1" t="s">
        <v>2556</v>
      </c>
      <c r="K584" s="1" t="s">
        <v>21</v>
      </c>
      <c r="L584" s="1" t="str">
        <f>HYPERLINK("https://files.afu.se/Downloads/Transcripts/Inception%20Radio%20(Mike%20Lucas)/2015 06 13 - Inception Radio Network - Heidi Hollis 2.0 - Heaven's Current War - EPIC Voyages Radio_eFoVsKzItqU - transcript (automated).pdf","Transcript Link")</f>
        <v>Transcript Link</v>
      </c>
      <c r="M584" s="2" t="str">
        <f>HYPERLINK("https://files.afu.se/Downloads/Transcripts/Inception%20Radio%20(Mike%20Lucas)/2015 06 13 - Inception Radio Network - Heidi Hollis 2.0 - Heaven's Current War - EPIC Voyages Radio_eFoVsKzItqU - transcript (automated).pdf","Transcript Link")</f>
        <v>Transcript Link</v>
      </c>
    </row>
    <row r="585" spans="1:13" ht="270">
      <c r="A585" s="1" t="s">
        <v>2552</v>
      </c>
      <c r="B585" s="1" t="s">
        <v>13</v>
      </c>
      <c r="C585" s="4" t="s">
        <v>2557</v>
      </c>
      <c r="D585" s="1" t="s">
        <v>2558</v>
      </c>
      <c r="E585" s="1" t="s">
        <v>2559</v>
      </c>
      <c r="F585" s="4" t="s">
        <v>16</v>
      </c>
      <c r="G585" s="1" t="s">
        <v>17</v>
      </c>
      <c r="H585" s="1" t="s">
        <v>18</v>
      </c>
      <c r="I585" s="1" t="s">
        <v>19</v>
      </c>
      <c r="J585" s="1" t="s">
        <v>2560</v>
      </c>
      <c r="K585" s="1" t="s">
        <v>21</v>
      </c>
      <c r="L585" s="1" t="str">
        <f>HYPERLINK("https://files.afu.se/Downloads/Transcripts/Inception%20Radio%20(Mike%20Lucas)/2015 06 13 - Inception Radio Network - Marc D’Antonio 1.0 -  UFO Photo Forensics - PANG Radio - Insider's Preview_iJ0IpvEfVNk - transcript (automated).pdf","Transcript Link")</f>
        <v>Transcript Link</v>
      </c>
      <c r="M585" s="2" t="str">
        <f>HYPERLINK("https://files.afu.se/Downloads/Transcripts/Inception%20Radio%20(Mike%20Lucas)/2015 06 13 - Inception Radio Network - Marc D’Antonio 1.0 -  UFO Photo Forensics - PANG Radio - Insider's Preview_iJ0IpvEfVNk - transcript (automated).pdf","Transcript Link")</f>
        <v>Transcript Link</v>
      </c>
    </row>
    <row r="586" spans="1:13" ht="315">
      <c r="A586" s="1" t="s">
        <v>2552</v>
      </c>
      <c r="B586" s="1" t="s">
        <v>13</v>
      </c>
      <c r="C586" s="4" t="s">
        <v>2561</v>
      </c>
      <c r="D586" s="1" t="s">
        <v>2562</v>
      </c>
      <c r="E586" s="1" t="s">
        <v>2563</v>
      </c>
      <c r="F586" s="4" t="s">
        <v>16</v>
      </c>
      <c r="G586" s="1" t="s">
        <v>17</v>
      </c>
      <c r="H586" s="1" t="s">
        <v>18</v>
      </c>
      <c r="I586" s="1" t="s">
        <v>19</v>
      </c>
      <c r="J586" s="1" t="s">
        <v>2564</v>
      </c>
      <c r="K586" s="1" t="s">
        <v>21</v>
      </c>
      <c r="L586" s="1" t="str">
        <f>HYPERLINK("https://files.afu.se/Downloads/Transcripts/Inception%20Radio%20(Mike%20Lucas)/2015 06 13 - Inception Radio Network - Dr. Ken Johnson 3.0 - Messianic Festival Prophecies - EPIC Voyages Radio_aAe-ZWy91yg - transcript (automated).pdf","Transcript Link")</f>
        <v>Transcript Link</v>
      </c>
      <c r="M586" s="2" t="str">
        <f>HYPERLINK("https://files.afu.se/Downloads/Transcripts/Inception%20Radio%20(Mike%20Lucas)/2015 06 13 - Inception Radio Network - Dr. Ken Johnson 3.0 - Messianic Festival Prophecies - EPIC Voyages Radio_aAe-ZWy91yg - transcript (automated).pdf","Transcript Link")</f>
        <v>Transcript Link</v>
      </c>
    </row>
    <row r="587" spans="1:13" ht="210">
      <c r="A587" s="1" t="s">
        <v>2552</v>
      </c>
      <c r="B587" s="1" t="s">
        <v>13</v>
      </c>
      <c r="C587" s="4" t="s">
        <v>2565</v>
      </c>
      <c r="D587" s="1" t="s">
        <v>2566</v>
      </c>
      <c r="E587" s="1" t="s">
        <v>2567</v>
      </c>
      <c r="F587" s="4" t="s">
        <v>16</v>
      </c>
      <c r="G587" s="1" t="s">
        <v>17</v>
      </c>
      <c r="H587" s="1" t="s">
        <v>18</v>
      </c>
      <c r="I587" s="1" t="s">
        <v>19</v>
      </c>
      <c r="J587" s="1" t="s">
        <v>2568</v>
      </c>
      <c r="K587" s="1" t="s">
        <v>21</v>
      </c>
      <c r="L587" s="1" t="str">
        <f>HYPERLINK("https://files.afu.se/Downloads/Transcripts/Inception%20Radio%20(Mike%20Lucas)/2015 06 13 - Inception Radio Network - Chase Kloetzke - Unexplainable UFOs - PANG Radio - Insider's Preview_Wx25PmP3UOE - transcript (automated).pdf","Transcript Link")</f>
        <v>Transcript Link</v>
      </c>
      <c r="M587" s="2" t="str">
        <f>HYPERLINK("https://files.afu.se/Downloads/Transcripts/Inception%20Radio%20(Mike%20Lucas)/2015 06 13 - Inception Radio Network - Chase Kloetzke - Unexplainable UFOs - PANG Radio - Insider's Preview_Wx25PmP3UOE - transcript (automated).pdf","Transcript Link")</f>
        <v>Transcript Link</v>
      </c>
    </row>
    <row r="588" spans="1:13" ht="285">
      <c r="A588" s="1" t="s">
        <v>2552</v>
      </c>
      <c r="B588" s="1" t="s">
        <v>13</v>
      </c>
      <c r="C588" s="4" t="s">
        <v>2569</v>
      </c>
      <c r="D588" s="1" t="s">
        <v>2570</v>
      </c>
      <c r="E588" s="1" t="s">
        <v>2571</v>
      </c>
      <c r="F588" s="4" t="s">
        <v>16</v>
      </c>
      <c r="G588" s="1" t="s">
        <v>17</v>
      </c>
      <c r="H588" s="1" t="s">
        <v>18</v>
      </c>
      <c r="I588" s="1" t="s">
        <v>19</v>
      </c>
      <c r="J588" s="1" t="s">
        <v>2572</v>
      </c>
      <c r="K588" s="1" t="s">
        <v>21</v>
      </c>
      <c r="L588" s="1" t="str">
        <f>HYPERLINK("https://files.afu.se/Downloads/Transcripts/Inception%20Radio%20(Mike%20Lucas)/2015 06 13 - Inception Radio Network - Steven &amp; Evan Strong - Aboriginal Mysteries - Just Energy Radio_RHpUnkeI_tQ - transcript (automated).pdf","Transcript Link")</f>
        <v>Transcript Link</v>
      </c>
      <c r="M588" s="2" t="str">
        <f>HYPERLINK("https://files.afu.se/Downloads/Transcripts/Inception%20Radio%20(Mike%20Lucas)/2015 06 13 - Inception Radio Network - Steven &amp; Evan Strong - Aboriginal Mysteries - Just Energy Radio_RHpUnkeI_tQ - transcript (automated).pdf","Transcript Link")</f>
        <v>Transcript Link</v>
      </c>
    </row>
    <row r="589" spans="1:13" ht="409.5">
      <c r="A589" s="1" t="s">
        <v>2573</v>
      </c>
      <c r="B589" s="1" t="s">
        <v>13</v>
      </c>
      <c r="C589" s="4" t="s">
        <v>2574</v>
      </c>
      <c r="D589" s="1" t="s">
        <v>2575</v>
      </c>
      <c r="E589" s="1" t="s">
        <v>2576</v>
      </c>
      <c r="F589" s="4" t="s">
        <v>16</v>
      </c>
      <c r="G589" s="1" t="s">
        <v>17</v>
      </c>
      <c r="H589" s="1" t="s">
        <v>18</v>
      </c>
      <c r="I589" s="1" t="s">
        <v>19</v>
      </c>
      <c r="J589" s="1" t="s">
        <v>2577</v>
      </c>
      <c r="K589" s="1" t="s">
        <v>21</v>
      </c>
      <c r="L589" s="1" t="str">
        <f>HYPERLINK("https://files.afu.se/Downloads/Transcripts/Inception%20Radio%20(Mike%20Lucas)/2015 06 12 - Inception Radio Network - Roxy Lopez - U.S. Hidden Agenas - Heidi Hollis The Outlander_aiE4mgfq4HU - transcript (automated).pdf","Transcript Link")</f>
        <v>Transcript Link</v>
      </c>
      <c r="M589" s="2" t="str">
        <f>HYPERLINK("https://files.afu.se/Downloads/Transcripts/Inception%20Radio%20(Mike%20Lucas)/2015 06 12 - Inception Radio Network - Roxy Lopez - U.S. Hidden Agenas - Heidi Hollis The Outlander_aiE4mgfq4HU - transcript (automated).pdf","Transcript Link")</f>
        <v>Transcript Link</v>
      </c>
    </row>
    <row r="590" spans="1:13" ht="330">
      <c r="A590" s="1" t="s">
        <v>2573</v>
      </c>
      <c r="B590" s="1" t="s">
        <v>13</v>
      </c>
      <c r="C590" s="4" t="s">
        <v>2578</v>
      </c>
      <c r="D590" s="1" t="s">
        <v>2579</v>
      </c>
      <c r="E590" s="1" t="s">
        <v>2580</v>
      </c>
      <c r="F590" s="4" t="s">
        <v>16</v>
      </c>
      <c r="G590" s="1" t="s">
        <v>17</v>
      </c>
      <c r="H590" s="1" t="s">
        <v>18</v>
      </c>
      <c r="I590" s="1" t="s">
        <v>19</v>
      </c>
      <c r="J590" s="1" t="s">
        <v>2581</v>
      </c>
      <c r="K590" s="1" t="s">
        <v>21</v>
      </c>
      <c r="L590" s="1" t="str">
        <f>HYPERLINK("https://files.afu.se/Downloads/Transcripts/Inception%20Radio%20(Mike%20Lucas)/2015 06 12 - Inception Radio Network - Geoff Allen - Psychic Phenomenons - NightVision Radio_jam8sGAAvdA - transcript (automated).pdf","Transcript Link")</f>
        <v>Transcript Link</v>
      </c>
      <c r="M590" s="2" t="str">
        <f>HYPERLINK("https://files.afu.se/Downloads/Transcripts/Inception%20Radio%20(Mike%20Lucas)/2015 06 12 - Inception Radio Network - Geoff Allen - Psychic Phenomenons - NightVision Radio_jam8sGAAvdA - transcript (automated).pdf","Transcript Link")</f>
        <v>Transcript Link</v>
      </c>
    </row>
    <row r="591" spans="1:13" ht="315">
      <c r="A591" s="1" t="s">
        <v>2573</v>
      </c>
      <c r="B591" s="1" t="s">
        <v>13</v>
      </c>
      <c r="C591" s="4" t="s">
        <v>2582</v>
      </c>
      <c r="D591" s="1" t="s">
        <v>2583</v>
      </c>
      <c r="E591" s="1" t="s">
        <v>2584</v>
      </c>
      <c r="F591" s="4" t="s">
        <v>16</v>
      </c>
      <c r="G591" s="1" t="s">
        <v>17</v>
      </c>
      <c r="H591" s="1" t="s">
        <v>18</v>
      </c>
      <c r="I591" s="1" t="s">
        <v>19</v>
      </c>
      <c r="J591" s="1" t="s">
        <v>2585</v>
      </c>
      <c r="K591" s="1" t="s">
        <v>21</v>
      </c>
      <c r="L591" s="1" t="str">
        <f>HYPERLINK("https://files.afu.se/Downloads/Transcripts/Inception%20Radio%20(Mike%20Lucas)/2015 06 12 - Inception Radio Network - Nancy Talbot 2.0 - Real Crop Circles - PANG Radio - Insider's Preview_PcbE0FxPmf4 - transcript (automated).pdf","Transcript Link")</f>
        <v>Transcript Link</v>
      </c>
      <c r="M591" s="2" t="str">
        <f>HYPERLINK("https://files.afu.se/Downloads/Transcripts/Inception%20Radio%20(Mike%20Lucas)/2015 06 12 - Inception Radio Network - Nancy Talbot 2.0 - Real Crop Circles - PANG Radio - Insider's Preview_PcbE0FxPmf4 - transcript (automated).pdf","Transcript Link")</f>
        <v>Transcript Link</v>
      </c>
    </row>
    <row r="592" spans="1:13" ht="330">
      <c r="A592" s="1" t="s">
        <v>2586</v>
      </c>
      <c r="B592" s="1" t="s">
        <v>13</v>
      </c>
      <c r="C592" s="4" t="s">
        <v>2587</v>
      </c>
      <c r="D592" s="1" t="s">
        <v>2588</v>
      </c>
      <c r="E592" s="1" t="s">
        <v>2589</v>
      </c>
      <c r="F592" s="4" t="s">
        <v>16</v>
      </c>
      <c r="G592" s="1" t="s">
        <v>17</v>
      </c>
      <c r="H592" s="1" t="s">
        <v>18</v>
      </c>
      <c r="I592" s="1" t="s">
        <v>19</v>
      </c>
      <c r="J592" s="1" t="s">
        <v>2590</v>
      </c>
      <c r="K592" s="1" t="s">
        <v>21</v>
      </c>
      <c r="L592" s="1" t="str">
        <f>HYPERLINK("https://files.afu.se/Downloads/Transcripts/Inception%20Radio%20(Mike%20Lucas)/2015 06 11 - Inception Radio Network - Louis Buff Parry - Ancient Secret Societies - NightVision Radio_CiPWwzMXPI4 - transcript (automated).pdf","Transcript Link")</f>
        <v>Transcript Link</v>
      </c>
      <c r="M592" s="2" t="str">
        <f>HYPERLINK("https://files.afu.se/Downloads/Transcripts/Inception%20Radio%20(Mike%20Lucas)/2015 06 11 - Inception Radio Network - Louis Buff Parry - Ancient Secret Societies - NightVision Radio_CiPWwzMXPI4 - transcript (automated).pdf","Transcript Link")</f>
        <v>Transcript Link</v>
      </c>
    </row>
    <row r="593" spans="1:13" ht="285">
      <c r="A593" s="1" t="s">
        <v>2591</v>
      </c>
      <c r="B593" s="1" t="s">
        <v>13</v>
      </c>
      <c r="C593" s="4" t="s">
        <v>2592</v>
      </c>
      <c r="D593" s="1" t="s">
        <v>2593</v>
      </c>
      <c r="E593" s="1" t="s">
        <v>2594</v>
      </c>
      <c r="F593" s="4" t="s">
        <v>16</v>
      </c>
      <c r="G593" s="1" t="s">
        <v>17</v>
      </c>
      <c r="H593" s="1" t="s">
        <v>18</v>
      </c>
      <c r="I593" s="1" t="s">
        <v>19</v>
      </c>
      <c r="J593" s="1" t="s">
        <v>2595</v>
      </c>
      <c r="K593" s="1" t="s">
        <v>21</v>
      </c>
      <c r="L593" s="1" t="str">
        <f>HYPERLINK("https://files.afu.se/Downloads/Transcripts/Inception%20Radio%20(Mike%20Lucas)/2015 06 10 - Inception Radio Network - Don Ecker &amp; Vicki Ecker - UFO Magazine Secrets - NightVision Radio_Cw2xk63x0s0 - transcript (automated).pdf","Transcript Link")</f>
        <v>Transcript Link</v>
      </c>
      <c r="M593" s="2" t="str">
        <f>HYPERLINK("https://files.afu.se/Downloads/Transcripts/Inception%20Radio%20(Mike%20Lucas)/2015 06 10 - Inception Radio Network - Don Ecker &amp; Vicki Ecker - UFO Magazine Secrets - NightVision Radio_Cw2xk63x0s0 - transcript (automated).pdf","Transcript Link")</f>
        <v>Transcript Link</v>
      </c>
    </row>
    <row r="594" spans="1:13" ht="270">
      <c r="A594" s="1" t="s">
        <v>2591</v>
      </c>
      <c r="B594" s="1" t="s">
        <v>13</v>
      </c>
      <c r="C594" s="4" t="s">
        <v>2596</v>
      </c>
      <c r="D594" s="1" t="s">
        <v>2597</v>
      </c>
      <c r="E594" s="1" t="s">
        <v>2598</v>
      </c>
      <c r="F594" s="4" t="s">
        <v>16</v>
      </c>
      <c r="G594" s="1" t="s">
        <v>17</v>
      </c>
      <c r="H594" s="1" t="s">
        <v>18</v>
      </c>
      <c r="I594" s="1" t="s">
        <v>19</v>
      </c>
      <c r="J594" s="1" t="s">
        <v>2599</v>
      </c>
      <c r="K594" s="1" t="s">
        <v>21</v>
      </c>
      <c r="L594" s="1" t="str">
        <f>HYPERLINK("https://files.afu.se/Downloads/Transcripts/Inception%20Radio%20(Mike%20Lucas)/2015 06 10 - Inception Radio Network - Marc D’Antonio 2.0 - UFO Photo Forensics - PANG Radio - Insider's Preview_NhOUxMrhPxA - transcript (automated).pdf","Transcript Link")</f>
        <v>Transcript Link</v>
      </c>
      <c r="M594" s="2" t="str">
        <f>HYPERLINK("https://files.afu.se/Downloads/Transcripts/Inception%20Radio%20(Mike%20Lucas)/2015 06 10 - Inception Radio Network - Marc D’Antonio 2.0 - UFO Photo Forensics - PANG Radio - Insider's Preview_NhOUxMrhPxA - transcript (automated).pdf","Transcript Link")</f>
        <v>Transcript Link</v>
      </c>
    </row>
    <row r="595" spans="1:13" ht="315">
      <c r="A595" s="1" t="s">
        <v>2591</v>
      </c>
      <c r="B595" s="1" t="s">
        <v>13</v>
      </c>
      <c r="C595" s="4" t="s">
        <v>2600</v>
      </c>
      <c r="D595" s="1" t="s">
        <v>2601</v>
      </c>
      <c r="E595" s="1" t="s">
        <v>2584</v>
      </c>
      <c r="F595" s="4" t="s">
        <v>16</v>
      </c>
      <c r="G595" s="1" t="s">
        <v>17</v>
      </c>
      <c r="H595" s="1" t="s">
        <v>18</v>
      </c>
      <c r="I595" s="1" t="s">
        <v>19</v>
      </c>
      <c r="J595" s="1" t="s">
        <v>2602</v>
      </c>
      <c r="K595" s="1" t="s">
        <v>21</v>
      </c>
      <c r="L595" s="1" t="str">
        <f>HYPERLINK("https://files.afu.se/Downloads/Transcripts/Inception%20Radio%20(Mike%20Lucas)/2015 06 10 - Inception Radio Network - Nancy Talbot 3.0 - Real Crop Circles - PANG Radio - Insider's Preview_53ouQZSwjaY - transcript (automated).pdf","Transcript Link")</f>
        <v>Transcript Link</v>
      </c>
      <c r="M595" s="2" t="str">
        <f>HYPERLINK("https://files.afu.se/Downloads/Transcripts/Inception%20Radio%20(Mike%20Lucas)/2015 06 10 - Inception Radio Network - Nancy Talbot 3.0 - Real Crop Circles - PANG Radio - Insider's Preview_53ouQZSwjaY - transcript (automated).pdf","Transcript Link")</f>
        <v>Transcript Link</v>
      </c>
    </row>
    <row r="596" spans="1:13" ht="300">
      <c r="A596" s="1" t="s">
        <v>2603</v>
      </c>
      <c r="B596" s="1" t="s">
        <v>13</v>
      </c>
      <c r="C596" s="4" t="s">
        <v>2604</v>
      </c>
      <c r="D596" s="1" t="s">
        <v>2605</v>
      </c>
      <c r="E596" s="1" t="s">
        <v>2606</v>
      </c>
      <c r="F596" s="4" t="s">
        <v>16</v>
      </c>
      <c r="G596" s="1" t="s">
        <v>17</v>
      </c>
      <c r="H596" s="1" t="s">
        <v>18</v>
      </c>
      <c r="I596" s="1" t="s">
        <v>19</v>
      </c>
      <c r="J596" s="1" t="s">
        <v>2607</v>
      </c>
      <c r="K596" s="1" t="s">
        <v>21</v>
      </c>
      <c r="L596" s="1" t="str">
        <f>HYPERLINK("https://files.afu.se/Downloads/Transcripts/Inception%20Radio%20(Mike%20Lucas)/2015 06 09 - Inception Radio Network - Kevin Cook - Marian Apparitions &amp; Miracles - Heidi Hollis The Outlander_bI0ec7gC9i8 - transcript (automated).pdf","Transcript Link")</f>
        <v>Transcript Link</v>
      </c>
      <c r="M596" s="2" t="str">
        <f>HYPERLINK("https://files.afu.se/Downloads/Transcripts/Inception%20Radio%20(Mike%20Lucas)/2015 06 09 - Inception Radio Network - Kevin Cook - Marian Apparitions &amp; Miracles - Heidi Hollis The Outlander_bI0ec7gC9i8 - transcript (automated).pdf","Transcript Link")</f>
        <v>Transcript Link</v>
      </c>
    </row>
    <row r="597" spans="1:13" ht="409.5">
      <c r="A597" s="1" t="s">
        <v>2603</v>
      </c>
      <c r="B597" s="1" t="s">
        <v>13</v>
      </c>
      <c r="C597" s="4" t="s">
        <v>2608</v>
      </c>
      <c r="D597" s="1" t="s">
        <v>2609</v>
      </c>
      <c r="E597" s="1" t="s">
        <v>2610</v>
      </c>
      <c r="F597" s="4" t="s">
        <v>16</v>
      </c>
      <c r="G597" s="1" t="s">
        <v>17</v>
      </c>
      <c r="H597" s="1" t="s">
        <v>18</v>
      </c>
      <c r="I597" s="1" t="s">
        <v>19</v>
      </c>
      <c r="J597" s="1" t="s">
        <v>2611</v>
      </c>
      <c r="K597" s="1" t="s">
        <v>21</v>
      </c>
      <c r="L597" s="1" t="str">
        <f>HYPERLINK("https://files.afu.se/Downloads/Transcripts/Inception%20Radio%20(Mike%20Lucas)/2015 06 09 - Inception Radio Network - Prof. Erick Williams - Debut Show - Psychology's Outer Limits_EFzt6wUh6Bw - transcript (automated).pdf","Transcript Link")</f>
        <v>Transcript Link</v>
      </c>
      <c r="M597" s="2" t="str">
        <f>HYPERLINK("https://files.afu.se/Downloads/Transcripts/Inception%20Radio%20(Mike%20Lucas)/2015 06 09 - Inception Radio Network - Prof. Erick Williams - Debut Show - Psychology's Outer Limits_EFzt6wUh6Bw - transcript (automated).pdf","Transcript Link")</f>
        <v>Transcript Link</v>
      </c>
    </row>
    <row r="598" spans="1:13" ht="300">
      <c r="A598" s="1" t="s">
        <v>2612</v>
      </c>
      <c r="B598" s="1" t="s">
        <v>13</v>
      </c>
      <c r="C598" s="4" t="s">
        <v>2613</v>
      </c>
      <c r="D598" s="1" t="s">
        <v>2614</v>
      </c>
      <c r="E598" s="1" t="s">
        <v>2615</v>
      </c>
      <c r="F598" s="4" t="s">
        <v>16</v>
      </c>
      <c r="G598" s="1" t="s">
        <v>17</v>
      </c>
      <c r="H598" s="1" t="s">
        <v>18</v>
      </c>
      <c r="I598" s="1" t="s">
        <v>19</v>
      </c>
      <c r="J598" s="1" t="s">
        <v>2616</v>
      </c>
      <c r="K598" s="1" t="s">
        <v>21</v>
      </c>
      <c r="L598" s="1" t="str">
        <f>HYPERLINK("https://files.afu.se/Downloads/Transcripts/Inception%20Radio%20(Mike%20Lucas)/2015 06 06 - Inception Radio Network - Linda Godfrey - Shape Shifting Werewolves - EPIC Voyages Radio_jZFQzXyjnV4 - transcript (automated).pdf","Transcript Link")</f>
        <v>Transcript Link</v>
      </c>
      <c r="M598" s="2" t="str">
        <f>HYPERLINK("https://files.afu.se/Downloads/Transcripts/Inception%20Radio%20(Mike%20Lucas)/2015 06 06 - Inception Radio Network - Linda Godfrey - Shape Shifting Werewolves - EPIC Voyages Radio_jZFQzXyjnV4 - transcript (automated).pdf","Transcript Link")</f>
        <v>Transcript Link</v>
      </c>
    </row>
    <row r="599" spans="1:13" ht="390">
      <c r="A599" s="1" t="s">
        <v>2612</v>
      </c>
      <c r="B599" s="1" t="s">
        <v>13</v>
      </c>
      <c r="C599" s="4" t="s">
        <v>2617</v>
      </c>
      <c r="D599" s="1" t="s">
        <v>2618</v>
      </c>
      <c r="E599" s="1" t="s">
        <v>2619</v>
      </c>
      <c r="F599" s="4" t="s">
        <v>16</v>
      </c>
      <c r="G599" s="1" t="s">
        <v>17</v>
      </c>
      <c r="H599" s="1" t="s">
        <v>18</v>
      </c>
      <c r="I599" s="1" t="s">
        <v>19</v>
      </c>
      <c r="J599" s="1" t="s">
        <v>2620</v>
      </c>
      <c r="K599" s="1" t="s">
        <v>21</v>
      </c>
      <c r="L599" s="1" t="str">
        <f>HYPERLINK("https://files.afu.se/Downloads/Transcripts/Inception%20Radio%20(Mike%20Lucas)/2015 06 06 - Inception Radio Network - Peter Maxwell Slattery - Fourth Kind Contact - California Mufon Radio_17XfWKWu-cg - transcript (automated).pdf","Transcript Link")</f>
        <v>Transcript Link</v>
      </c>
      <c r="M599" s="2" t="str">
        <f>HYPERLINK("https://files.afu.se/Downloads/Transcripts/Inception%20Radio%20(Mike%20Lucas)/2015 06 06 - Inception Radio Network - Peter Maxwell Slattery - Fourth Kind Contact - California Mufon Radio_17XfWKWu-cg - transcript (automated).pdf","Transcript Link")</f>
        <v>Transcript Link</v>
      </c>
    </row>
    <row r="600" spans="1:13" ht="390">
      <c r="A600" s="1" t="s">
        <v>2621</v>
      </c>
      <c r="B600" s="1" t="s">
        <v>13</v>
      </c>
      <c r="C600" s="4" t="s">
        <v>2622</v>
      </c>
      <c r="D600" s="1" t="s">
        <v>2623</v>
      </c>
      <c r="E600" s="1" t="s">
        <v>2624</v>
      </c>
      <c r="F600" s="4" t="s">
        <v>16</v>
      </c>
      <c r="G600" s="1" t="s">
        <v>17</v>
      </c>
      <c r="H600" s="1" t="s">
        <v>18</v>
      </c>
      <c r="I600" s="1" t="s">
        <v>19</v>
      </c>
      <c r="J600" s="1" t="s">
        <v>2625</v>
      </c>
      <c r="K600" s="1" t="s">
        <v>21</v>
      </c>
      <c r="L600" s="1" t="str">
        <f>HYPERLINK("https://files.afu.se/Downloads/Transcripts/Inception%20Radio%20(Mike%20Lucas)/2015 06 05 - Inception Radio Network - George Lugo - Is Necromancy Real  - NightVision Radio_YIF1IdIDr9I - transcript (automated).pdf","Transcript Link")</f>
        <v>Transcript Link</v>
      </c>
      <c r="M600" s="2" t="str">
        <f>HYPERLINK("https://files.afu.se/Downloads/Transcripts/Inception%20Radio%20(Mike%20Lucas)/2015 06 05 - Inception Radio Network - George Lugo - Is Necromancy Real  - NightVision Radio_YIF1IdIDr9I - transcript (automated).pdf","Transcript Link")</f>
        <v>Transcript Link</v>
      </c>
    </row>
    <row r="601" spans="1:13" ht="315">
      <c r="A601" s="1" t="s">
        <v>2621</v>
      </c>
      <c r="B601" s="1" t="s">
        <v>13</v>
      </c>
      <c r="C601" s="4" t="s">
        <v>2626</v>
      </c>
      <c r="D601" s="1" t="s">
        <v>2627</v>
      </c>
      <c r="E601" s="1" t="s">
        <v>2628</v>
      </c>
      <c r="F601" s="4" t="s">
        <v>16</v>
      </c>
      <c r="G601" s="1" t="s">
        <v>17</v>
      </c>
      <c r="H601" s="1" t="s">
        <v>18</v>
      </c>
      <c r="I601" s="1" t="s">
        <v>19</v>
      </c>
      <c r="J601" s="1" t="s">
        <v>2629</v>
      </c>
      <c r="K601" s="1" t="s">
        <v>21</v>
      </c>
      <c r="L601" s="1" t="str">
        <f>HYPERLINK("https://files.afu.se/Downloads/Transcripts/Inception%20Radio%20(Mike%20Lucas)/2015 06 05 - Inception Radio Network - Amit Goswami 2.0 - Mathmatics of the Human Soul - Just Energy Radio_3yjOgpl7mzU - transcript (automated).pdf","Transcript Link")</f>
        <v>Transcript Link</v>
      </c>
      <c r="M601" s="2" t="str">
        <f>HYPERLINK("https://files.afu.se/Downloads/Transcripts/Inception%20Radio%20(Mike%20Lucas)/2015 06 05 - Inception Radio Network - Amit Goswami 2.0 - Mathmatics of the Human Soul - Just Energy Radio_3yjOgpl7mzU - transcript (automated).pdf","Transcript Link")</f>
        <v>Transcript Link</v>
      </c>
    </row>
    <row r="602" spans="1:13" ht="360">
      <c r="A602" s="1" t="s">
        <v>2621</v>
      </c>
      <c r="B602" s="1" t="s">
        <v>13</v>
      </c>
      <c r="C602" s="4" t="s">
        <v>2630</v>
      </c>
      <c r="D602" s="1" t="s">
        <v>2631</v>
      </c>
      <c r="E602" s="1" t="s">
        <v>2632</v>
      </c>
      <c r="F602" s="4" t="s">
        <v>16</v>
      </c>
      <c r="G602" s="1" t="s">
        <v>17</v>
      </c>
      <c r="H602" s="1" t="s">
        <v>18</v>
      </c>
      <c r="I602" s="1" t="s">
        <v>19</v>
      </c>
      <c r="J602" s="1" t="s">
        <v>2633</v>
      </c>
      <c r="K602" s="1" t="s">
        <v>21</v>
      </c>
      <c r="L602" s="1" t="str">
        <f>HYPERLINK("https://files.afu.se/Downloads/Transcripts/Inception%20Radio%20(Mike%20Lucas)/2015 06 05 - Inception Radio Network - Hillary Raimo - Multi-Dimensional Healing - Center of Light Radio_1F-yiVNeXmc - transcript (automated).pdf","Transcript Link")</f>
        <v>Transcript Link</v>
      </c>
      <c r="M602" s="2" t="str">
        <f>HYPERLINK("https://files.afu.se/Downloads/Transcripts/Inception%20Radio%20(Mike%20Lucas)/2015 06 05 - Inception Radio Network - Hillary Raimo - Multi-Dimensional Healing - Center of Light Radio_1F-yiVNeXmc - transcript (automated).pdf","Transcript Link")</f>
        <v>Transcript Link</v>
      </c>
    </row>
    <row r="603" spans="1:13" ht="285">
      <c r="A603" s="1" t="s">
        <v>2621</v>
      </c>
      <c r="B603" s="1" t="s">
        <v>13</v>
      </c>
      <c r="C603" s="4" t="s">
        <v>2634</v>
      </c>
      <c r="D603" s="1" t="s">
        <v>2635</v>
      </c>
      <c r="E603" s="1" t="s">
        <v>2636</v>
      </c>
      <c r="F603" s="4" t="s">
        <v>16</v>
      </c>
      <c r="G603" s="1" t="s">
        <v>17</v>
      </c>
      <c r="H603" s="1" t="s">
        <v>18</v>
      </c>
      <c r="I603" s="1" t="s">
        <v>19</v>
      </c>
      <c r="J603" s="1" t="s">
        <v>2637</v>
      </c>
      <c r="K603" s="1" t="s">
        <v>21</v>
      </c>
      <c r="L603" s="1" t="str">
        <f>HYPERLINK("https://files.afu.se/Downloads/Transcripts/Inception%20Radio%20(Mike%20Lucas)/2015 06 05 - Inception Radio Network - Timothy Wyllie - Summary of Fallen Angels - Just Energy Radio_UtO8D_UsyTE - transcript (automated).pdf","Transcript Link")</f>
        <v>Transcript Link</v>
      </c>
      <c r="M603" s="2" t="str">
        <f>HYPERLINK("https://files.afu.se/Downloads/Transcripts/Inception%20Radio%20(Mike%20Lucas)/2015 06 05 - Inception Radio Network - Timothy Wyllie - Summary of Fallen Angels - Just Energy Radio_UtO8D_UsyTE - transcript (automated).pdf","Transcript Link")</f>
        <v>Transcript Link</v>
      </c>
    </row>
    <row r="604" spans="1:13" ht="300">
      <c r="A604" s="1" t="s">
        <v>2621</v>
      </c>
      <c r="B604" s="1" t="s">
        <v>13</v>
      </c>
      <c r="C604" s="4" t="s">
        <v>2638</v>
      </c>
      <c r="D604" s="1" t="s">
        <v>2639</v>
      </c>
      <c r="E604" s="1" t="s">
        <v>2640</v>
      </c>
      <c r="F604" s="4" t="s">
        <v>16</v>
      </c>
      <c r="G604" s="1" t="s">
        <v>17</v>
      </c>
      <c r="H604" s="1" t="s">
        <v>18</v>
      </c>
      <c r="I604" s="1" t="s">
        <v>19</v>
      </c>
      <c r="J604" s="1" t="s">
        <v>2641</v>
      </c>
      <c r="K604" s="1" t="s">
        <v>21</v>
      </c>
      <c r="L604" s="1" t="str">
        <f>HYPERLINK("https://files.afu.se/Downloads/Transcripts/Inception%20Radio%20(Mike%20Lucas)/2015 06 05 - Inception Radio Network - Madra Little - Synchronicity's Mystery - Center of Light Radio_-rzPQessM1k - transcript (automated).pdf","Transcript Link")</f>
        <v>Transcript Link</v>
      </c>
      <c r="M604" s="2" t="str">
        <f>HYPERLINK("https://files.afu.se/Downloads/Transcripts/Inception%20Radio%20(Mike%20Lucas)/2015 06 05 - Inception Radio Network - Madra Little - Synchronicity's Mystery - Center of Light Radio_-rzPQessM1k - transcript (automated).pdf","Transcript Link")</f>
        <v>Transcript Link</v>
      </c>
    </row>
    <row r="605" spans="1:13" ht="315">
      <c r="A605" s="1" t="s">
        <v>2621</v>
      </c>
      <c r="B605" s="1" t="s">
        <v>13</v>
      </c>
      <c r="C605" s="4" t="s">
        <v>2642</v>
      </c>
      <c r="D605" s="1" t="s">
        <v>2643</v>
      </c>
      <c r="E605" s="1" t="s">
        <v>2644</v>
      </c>
      <c r="F605" s="4" t="s">
        <v>16</v>
      </c>
      <c r="G605" s="1" t="s">
        <v>17</v>
      </c>
      <c r="H605" s="1" t="s">
        <v>18</v>
      </c>
      <c r="I605" s="1" t="s">
        <v>19</v>
      </c>
      <c r="J605" s="1" t="s">
        <v>2645</v>
      </c>
      <c r="K605" s="1" t="s">
        <v>21</v>
      </c>
      <c r="L605" s="1" t="str">
        <f>HYPERLINK("https://files.afu.se/Downloads/Transcripts/Inception%20Radio%20(Mike%20Lucas)/2015 06 05 - Inception Radio Network - Rev. Maria Felipe - Maximizing Your Inner Strength - Color of Light Radio_qooFr5mHhe8 - transcript (automated).pdf","Transcript Link")</f>
        <v>Transcript Link</v>
      </c>
      <c r="M605" s="2" t="str">
        <f>HYPERLINK("https://files.afu.se/Downloads/Transcripts/Inception%20Radio%20(Mike%20Lucas)/2015 06 05 - Inception Radio Network - Rev. Maria Felipe - Maximizing Your Inner Strength - Color of Light Radio_qooFr5mHhe8 - transcript (automated).pdf","Transcript Link")</f>
        <v>Transcript Link</v>
      </c>
    </row>
    <row r="606" spans="1:13" ht="375">
      <c r="A606" s="1" t="s">
        <v>2621</v>
      </c>
      <c r="B606" s="1" t="s">
        <v>13</v>
      </c>
      <c r="C606" s="4" t="s">
        <v>2646</v>
      </c>
      <c r="D606" s="1" t="s">
        <v>2647</v>
      </c>
      <c r="E606" s="1" t="s">
        <v>2648</v>
      </c>
      <c r="F606" s="4" t="s">
        <v>16</v>
      </c>
      <c r="G606" s="1" t="s">
        <v>17</v>
      </c>
      <c r="H606" s="1" t="s">
        <v>18</v>
      </c>
      <c r="I606" s="1" t="s">
        <v>19</v>
      </c>
      <c r="J606" s="1" t="s">
        <v>2649</v>
      </c>
      <c r="K606" s="1" t="s">
        <v>21</v>
      </c>
      <c r="L606" s="1" t="str">
        <f>HYPERLINK("https://files.afu.se/Downloads/Transcripts/Inception%20Radio%20(Mike%20Lucas)/2015 06 05 - Inception Radio Network - David Matthew Brown - Maximising Your Mind - Center of Light Radio_edJbxi6ZPVo - transcript (automated).pdf","Transcript Link")</f>
        <v>Transcript Link</v>
      </c>
      <c r="M606" s="2" t="str">
        <f>HYPERLINK("https://files.afu.se/Downloads/Transcripts/Inception%20Radio%20(Mike%20Lucas)/2015 06 05 - Inception Radio Network - David Matthew Brown - Maximising Your Mind - Center of Light Radio_edJbxi6ZPVo - transcript (automated).pdf","Transcript Link")</f>
        <v>Transcript Link</v>
      </c>
    </row>
    <row r="607" spans="1:13" ht="300">
      <c r="A607" s="1" t="s">
        <v>2650</v>
      </c>
      <c r="B607" s="1" t="s">
        <v>13</v>
      </c>
      <c r="C607" s="4" t="s">
        <v>2651</v>
      </c>
      <c r="D607" s="1" t="s">
        <v>2652</v>
      </c>
      <c r="E607" s="1" t="s">
        <v>2653</v>
      </c>
      <c r="F607" s="4" t="s">
        <v>16</v>
      </c>
      <c r="G607" s="1" t="s">
        <v>17</v>
      </c>
      <c r="H607" s="1" t="s">
        <v>18</v>
      </c>
      <c r="I607" s="1" t="s">
        <v>19</v>
      </c>
      <c r="J607" s="1" t="s">
        <v>2654</v>
      </c>
      <c r="K607" s="1" t="s">
        <v>21</v>
      </c>
      <c r="L607" s="1" t="str">
        <f>HYPERLINK("https://files.afu.se/Downloads/Transcripts/Inception%20Radio%20(Mike%20Lucas)/2015 06 04 - Inception Radio Network - Jim Marrs - JFK Assassination - California Mufon Radio_6CPrQ6-GsOs - transcript (automated).pdf","Transcript Link")</f>
        <v>Transcript Link</v>
      </c>
      <c r="M607" s="2" t="str">
        <f>HYPERLINK("https://files.afu.se/Downloads/Transcripts/Inception%20Radio%20(Mike%20Lucas)/2015 06 04 - Inception Radio Network - Jim Marrs - JFK Assassination - California Mufon Radio_6CPrQ6-GsOs - transcript (automated).pdf","Transcript Link")</f>
        <v>Transcript Link</v>
      </c>
    </row>
    <row r="608" spans="1:13" ht="300">
      <c r="A608" s="1" t="s">
        <v>2650</v>
      </c>
      <c r="B608" s="1" t="s">
        <v>13</v>
      </c>
      <c r="C608" s="4" t="s">
        <v>2655</v>
      </c>
      <c r="D608" s="1" t="s">
        <v>2656</v>
      </c>
      <c r="E608" s="1" t="s">
        <v>2657</v>
      </c>
      <c r="F608" s="4" t="s">
        <v>16</v>
      </c>
      <c r="G608" s="1" t="s">
        <v>17</v>
      </c>
      <c r="H608" s="1" t="s">
        <v>18</v>
      </c>
      <c r="I608" s="1" t="s">
        <v>19</v>
      </c>
      <c r="J608" s="1" t="s">
        <v>2658</v>
      </c>
      <c r="K608" s="1" t="s">
        <v>21</v>
      </c>
      <c r="L608" s="1" t="str">
        <f>HYPERLINK("https://files.afu.se/Downloads/Transcripts/Inception%20Radio%20(Mike%20Lucas)/2015 06 04 - Inception Radio Network - Derrell Sims - Evil Alien Agenda - PANG Radio - Insider's Preview_kXJ2wNFkPg8 - transcript (automated).pdf","Transcript Link")</f>
        <v>Transcript Link</v>
      </c>
      <c r="M608" s="2" t="str">
        <f>HYPERLINK("https://files.afu.se/Downloads/Transcripts/Inception%20Radio%20(Mike%20Lucas)/2015 06 04 - Inception Radio Network - Derrell Sims - Evil Alien Agenda - PANG Radio - Insider's Preview_kXJ2wNFkPg8 - transcript (automated).pdf","Transcript Link")</f>
        <v>Transcript Link</v>
      </c>
    </row>
    <row r="609" spans="1:13" ht="405">
      <c r="A609" s="1" t="s">
        <v>2650</v>
      </c>
      <c r="B609" s="1" t="s">
        <v>13</v>
      </c>
      <c r="C609" s="4" t="s">
        <v>2659</v>
      </c>
      <c r="D609" s="1" t="s">
        <v>2660</v>
      </c>
      <c r="E609" s="1" t="s">
        <v>2661</v>
      </c>
      <c r="F609" s="4" t="s">
        <v>16</v>
      </c>
      <c r="G609" s="1" t="s">
        <v>17</v>
      </c>
      <c r="H609" s="1" t="s">
        <v>18</v>
      </c>
      <c r="I609" s="1" t="s">
        <v>19</v>
      </c>
      <c r="J609" s="1" t="s">
        <v>2662</v>
      </c>
      <c r="K609" s="1" t="s">
        <v>21</v>
      </c>
      <c r="L609" s="1" t="str">
        <f>HYPERLINK("https://files.afu.se/Downloads/Transcripts/Inception%20Radio%20(Mike%20Lucas)/2015 06 04 - Inception Radio Network - Ken Cherry - EPIC Voyages_8opjGz6suBw - transcript (automated).pdf","Transcript Link")</f>
        <v>Transcript Link</v>
      </c>
      <c r="M609" s="2" t="str">
        <f>HYPERLINK("https://files.afu.se/Downloads/Transcripts/Inception%20Radio%20(Mike%20Lucas)/2015 06 04 - Inception Radio Network - Ken Cherry - EPIC Voyages_8opjGz6suBw - transcript (automated).pdf","Transcript Link")</f>
        <v>Transcript Link</v>
      </c>
    </row>
    <row r="610" spans="1:13" ht="330">
      <c r="A610" s="1" t="s">
        <v>2663</v>
      </c>
      <c r="B610" s="1" t="s">
        <v>13</v>
      </c>
      <c r="C610" s="4" t="s">
        <v>2664</v>
      </c>
      <c r="D610" s="1" t="s">
        <v>2665</v>
      </c>
      <c r="E610" s="1" t="s">
        <v>2666</v>
      </c>
      <c r="F610" s="4" t="s">
        <v>16</v>
      </c>
      <c r="G610" s="1" t="s">
        <v>17</v>
      </c>
      <c r="H610" s="1" t="s">
        <v>18</v>
      </c>
      <c r="I610" s="1" t="s">
        <v>19</v>
      </c>
      <c r="J610" s="1" t="s">
        <v>2667</v>
      </c>
      <c r="K610" s="1" t="s">
        <v>21</v>
      </c>
      <c r="L610" s="1" t="str">
        <f>HYPERLINK("https://files.afu.se/Downloads/Transcripts/Inception%20Radio%20(Mike%20Lucas)/2015 06 03 - Inception Radio Network - Klaus Dona &amp; Anthony Sanchez - Just Energy Radio_dDaOBuaysnY - transcript (automated).pdf","Transcript Link")</f>
        <v>Transcript Link</v>
      </c>
      <c r="M610" s="2" t="str">
        <f>HYPERLINK("https://files.afu.se/Downloads/Transcripts/Inception%20Radio%20(Mike%20Lucas)/2015 06 03 - Inception Radio Network - Klaus Dona &amp; Anthony Sanchez - Just Energy Radio_dDaOBuaysnY - transcript (automated).pdf","Transcript Link")</f>
        <v>Transcript Link</v>
      </c>
    </row>
    <row r="611" spans="1:13" ht="330">
      <c r="A611" s="1" t="s">
        <v>2663</v>
      </c>
      <c r="B611" s="1" t="s">
        <v>13</v>
      </c>
      <c r="C611" s="4" t="s">
        <v>2668</v>
      </c>
      <c r="D611" s="1" t="s">
        <v>2669</v>
      </c>
      <c r="E611" s="1" t="s">
        <v>2670</v>
      </c>
      <c r="F611" s="4" t="s">
        <v>16</v>
      </c>
      <c r="G611" s="1" t="s">
        <v>17</v>
      </c>
      <c r="H611" s="1" t="s">
        <v>18</v>
      </c>
      <c r="I611" s="1" t="s">
        <v>19</v>
      </c>
      <c r="J611" s="1" t="s">
        <v>2671</v>
      </c>
      <c r="K611" s="1" t="s">
        <v>21</v>
      </c>
      <c r="L611" s="1" t="str">
        <f>HYPERLINK("https://files.afu.se/Downloads/Transcripts/Inception%20Radio%20(Mike%20Lucas)/2015 06 03 - Inception Radio Network - Jesse Marcel III - Roswell Secrets - TruthFunders Radio_lJ299PXaHCc - transcript (automated).pdf","Transcript Link")</f>
        <v>Transcript Link</v>
      </c>
      <c r="M611" s="2" t="str">
        <f>HYPERLINK("https://files.afu.se/Downloads/Transcripts/Inception%20Radio%20(Mike%20Lucas)/2015 06 03 - Inception Radio Network - Jesse Marcel III - Roswell Secrets - TruthFunders Radio_lJ299PXaHCc - transcript (automated).pdf","Transcript Link")</f>
        <v>Transcript Link</v>
      </c>
    </row>
    <row r="612" spans="1:13" ht="315">
      <c r="A612" s="1" t="s">
        <v>2663</v>
      </c>
      <c r="B612" s="1" t="s">
        <v>13</v>
      </c>
      <c r="C612" s="4" t="s">
        <v>2672</v>
      </c>
      <c r="D612" s="1" t="s">
        <v>2673</v>
      </c>
      <c r="E612" s="1" t="s">
        <v>2674</v>
      </c>
      <c r="F612" s="4" t="s">
        <v>16</v>
      </c>
      <c r="G612" s="1" t="s">
        <v>17</v>
      </c>
      <c r="H612" s="1" t="s">
        <v>18</v>
      </c>
      <c r="I612" s="1" t="s">
        <v>19</v>
      </c>
      <c r="J612" s="1" t="s">
        <v>2675</v>
      </c>
      <c r="K612" s="1" t="s">
        <v>21</v>
      </c>
      <c r="L612" s="1" t="str">
        <f>HYPERLINK("https://files.afu.se/Downloads/Transcripts/Inception%20Radio%20(Mike%20Lucas)/2015 06 03 - Inception Radio Network - Ed Opperman - Digital Forensic Investigation - TruthFunders Radio_nC-ThttEYAA - transcript (automated).pdf","Transcript Link")</f>
        <v>Transcript Link</v>
      </c>
      <c r="M612" s="2" t="str">
        <f>HYPERLINK("https://files.afu.se/Downloads/Transcripts/Inception%20Radio%20(Mike%20Lucas)/2015 06 03 - Inception Radio Network - Ed Opperman - Digital Forensic Investigation - TruthFunders Radio_nC-ThttEYAA - transcript (automated).pdf","Transcript Link")</f>
        <v>Transcript Link</v>
      </c>
    </row>
    <row r="613" spans="1:13" ht="360">
      <c r="A613" s="1" t="s">
        <v>2663</v>
      </c>
      <c r="B613" s="1" t="s">
        <v>13</v>
      </c>
      <c r="C613" s="4" t="s">
        <v>2676</v>
      </c>
      <c r="D613" s="1" t="s">
        <v>2677</v>
      </c>
      <c r="E613" s="1" t="s">
        <v>2678</v>
      </c>
      <c r="F613" s="4" t="s">
        <v>16</v>
      </c>
      <c r="G613" s="1" t="s">
        <v>17</v>
      </c>
      <c r="H613" s="1" t="s">
        <v>18</v>
      </c>
      <c r="I613" s="1" t="s">
        <v>19</v>
      </c>
      <c r="J613" s="1" t="s">
        <v>2679</v>
      </c>
      <c r="K613" s="1" t="s">
        <v>21</v>
      </c>
      <c r="L613" s="1" t="str">
        <f>HYPERLINK("https://files.afu.se/Downloads/Transcripts/Inception%20Radio%20(Mike%20Lucas)/2015 06 03 - Inception Radio Network - Larry Holcombe - U.S. Interference in UFOs - PANG Radio - Insider's Preview_Hz2k9JRFLy4 - transcript (automated).pdf","Transcript Link")</f>
        <v>Transcript Link</v>
      </c>
      <c r="M613" s="2" t="str">
        <f>HYPERLINK("https://files.afu.se/Downloads/Transcripts/Inception%20Radio%20(Mike%20Lucas)/2015 06 03 - Inception Radio Network - Larry Holcombe - U.S. Interference in UFOs - PANG Radio - Insider's Preview_Hz2k9JRFLy4 - transcript (automated).pdf","Transcript Link")</f>
        <v>Transcript Link</v>
      </c>
    </row>
    <row r="614" spans="1:13" ht="360">
      <c r="A614" s="1" t="s">
        <v>2663</v>
      </c>
      <c r="B614" s="1" t="s">
        <v>13</v>
      </c>
      <c r="C614" s="4" t="s">
        <v>2680</v>
      </c>
      <c r="D614" s="1" t="s">
        <v>2681</v>
      </c>
      <c r="E614" s="1" t="s">
        <v>2682</v>
      </c>
      <c r="F614" s="4" t="s">
        <v>16</v>
      </c>
      <c r="G614" s="1" t="s">
        <v>17</v>
      </c>
      <c r="H614" s="1" t="s">
        <v>18</v>
      </c>
      <c r="I614" s="1" t="s">
        <v>19</v>
      </c>
      <c r="J614" s="1" t="s">
        <v>2683</v>
      </c>
      <c r="K614" s="1" t="s">
        <v>21</v>
      </c>
      <c r="L614" s="1" t="str">
        <f>HYPERLINK("https://files.afu.se/Downloads/Transcripts/Inception%20Radio%20(Mike%20Lucas)/2015 06 03 - Inception Radio Network - Rob &amp; Trish Macgregor 2.0 - EPIC Voyages_yUjb2pkjlp4 - transcript (automated).pdf","Transcript Link")</f>
        <v>Transcript Link</v>
      </c>
      <c r="M614" s="2" t="str">
        <f>HYPERLINK("https://files.afu.se/Downloads/Transcripts/Inception%20Radio%20(Mike%20Lucas)/2015 06 03 - Inception Radio Network - Rob &amp; Trish Macgregor 2.0 - EPIC Voyages_yUjb2pkjlp4 - transcript (automated).pdf","Transcript Link")</f>
        <v>Transcript Link</v>
      </c>
    </row>
    <row r="615" spans="1:13" ht="409.5">
      <c r="A615" s="1" t="s">
        <v>2663</v>
      </c>
      <c r="B615" s="1" t="s">
        <v>13</v>
      </c>
      <c r="C615" s="4" t="s">
        <v>2684</v>
      </c>
      <c r="D615" s="1" t="s">
        <v>2685</v>
      </c>
      <c r="E615" s="1" t="s">
        <v>2686</v>
      </c>
      <c r="F615" s="4" t="s">
        <v>16</v>
      </c>
      <c r="G615" s="1" t="s">
        <v>17</v>
      </c>
      <c r="H615" s="1" t="s">
        <v>18</v>
      </c>
      <c r="I615" s="1" t="s">
        <v>19</v>
      </c>
      <c r="J615" s="1" t="s">
        <v>2687</v>
      </c>
      <c r="K615" s="1" t="s">
        <v>21</v>
      </c>
      <c r="L615" s="1" t="str">
        <f>HYPERLINK("https://files.afu.se/Downloads/Transcripts/Inception%20Radio%20(Mike%20Lucas)/2015 06 03 - Inception Radio Network - Scotty Roberts &amp; John Ward - Just Energy Radio_scuklOyIVPE - transcript (automated).pdf","Transcript Link")</f>
        <v>Transcript Link</v>
      </c>
      <c r="M615" s="2" t="str">
        <f>HYPERLINK("https://files.afu.se/Downloads/Transcripts/Inception%20Radio%20(Mike%20Lucas)/2015 06 03 - Inception Radio Network - Scotty Roberts &amp; John Ward - Just Energy Radio_scuklOyIVPE - transcript (automated).pdf","Transcript Link")</f>
        <v>Transcript Link</v>
      </c>
    </row>
    <row r="616" spans="1:13" ht="255">
      <c r="A616" s="1" t="s">
        <v>2663</v>
      </c>
      <c r="B616" s="1" t="s">
        <v>13</v>
      </c>
      <c r="C616" s="4" t="s">
        <v>2688</v>
      </c>
      <c r="D616" s="1" t="s">
        <v>2689</v>
      </c>
      <c r="E616" s="1" t="s">
        <v>2690</v>
      </c>
      <c r="F616" s="4" t="s">
        <v>16</v>
      </c>
      <c r="G616" s="1" t="s">
        <v>17</v>
      </c>
      <c r="H616" s="1" t="s">
        <v>18</v>
      </c>
      <c r="I616" s="1" t="s">
        <v>19</v>
      </c>
      <c r="J616" s="1" t="s">
        <v>2691</v>
      </c>
      <c r="K616" s="1" t="s">
        <v>21</v>
      </c>
      <c r="L616" s="1" t="str">
        <f>HYPERLINK("https://files.afu.se/Downloads/Transcripts/Inception%20Radio%20(Mike%20Lucas)/2015 06 03 - Inception Radio Network - Ben Davidson - Suspicious Observers - TruthFunders Radio_B8znbQEmdpY - transcript (automated).pdf","Transcript Link")</f>
        <v>Transcript Link</v>
      </c>
      <c r="M616" s="2" t="str">
        <f>HYPERLINK("https://files.afu.se/Downloads/Transcripts/Inception%20Radio%20(Mike%20Lucas)/2015 06 03 - Inception Radio Network - Ben Davidson - Suspicious Observers - TruthFunders Radio_B8znbQEmdpY - transcript (automated).pdf","Transcript Link")</f>
        <v>Transcript Link</v>
      </c>
    </row>
    <row r="617" spans="1:13" ht="375">
      <c r="A617" s="1" t="s">
        <v>2663</v>
      </c>
      <c r="B617" s="1" t="s">
        <v>13</v>
      </c>
      <c r="C617" s="4" t="s">
        <v>2692</v>
      </c>
      <c r="D617" s="1" t="s">
        <v>2693</v>
      </c>
      <c r="E617" s="1" t="s">
        <v>2694</v>
      </c>
      <c r="F617" s="4" t="s">
        <v>16</v>
      </c>
      <c r="G617" s="1" t="s">
        <v>17</v>
      </c>
      <c r="H617" s="1" t="s">
        <v>18</v>
      </c>
      <c r="I617" s="1" t="s">
        <v>19</v>
      </c>
      <c r="J617" s="1" t="s">
        <v>2695</v>
      </c>
      <c r="K617" s="1" t="s">
        <v>21</v>
      </c>
      <c r="L617" s="1" t="str">
        <f>HYPERLINK("https://files.afu.se/Downloads/Transcripts/Inception%20Radio%20(Mike%20Lucas)/2015 06 03 - Inception Radio Network - Patricia Baker &amp; Becky Andreasson - NightVision Radio_QUjif-7jJvM - transcript (automated).pdf","Transcript Link")</f>
        <v>Transcript Link</v>
      </c>
      <c r="M617" s="2" t="str">
        <f>HYPERLINK("https://files.afu.se/Downloads/Transcripts/Inception%20Radio%20(Mike%20Lucas)/2015 06 03 - Inception Radio Network - Patricia Baker &amp; Becky Andreasson - NightVision Radio_QUjif-7jJvM - transcript (automated).pdf","Transcript Link")</f>
        <v>Transcript Link</v>
      </c>
    </row>
    <row r="618" spans="1:13" ht="270">
      <c r="A618" s="1" t="s">
        <v>2663</v>
      </c>
      <c r="B618" s="1" t="s">
        <v>13</v>
      </c>
      <c r="C618" s="4" t="s">
        <v>2696</v>
      </c>
      <c r="D618" s="1" t="s">
        <v>2697</v>
      </c>
      <c r="E618" s="1" t="s">
        <v>2698</v>
      </c>
      <c r="F618" s="4" t="s">
        <v>16</v>
      </c>
      <c r="G618" s="1" t="s">
        <v>17</v>
      </c>
      <c r="H618" s="1" t="s">
        <v>18</v>
      </c>
      <c r="I618" s="1" t="s">
        <v>19</v>
      </c>
      <c r="J618" s="1" t="s">
        <v>2699</v>
      </c>
      <c r="K618" s="1" t="s">
        <v>21</v>
      </c>
      <c r="L618" s="1" t="str">
        <f>HYPERLINK("https://files.afu.se/Downloads/Transcripts/Inception%20Radio%20(Mike%20Lucas)/2015 06 03 - Inception Radio Network - R.J. Von-Bruening - NightVision Radio_SfFsnomYq64 - transcript (automated).pdf","Transcript Link")</f>
        <v>Transcript Link</v>
      </c>
      <c r="M618" s="2" t="str">
        <f>HYPERLINK("https://files.afu.se/Downloads/Transcripts/Inception%20Radio%20(Mike%20Lucas)/2015 06 03 - Inception Radio Network - R.J. Von-Bruening - NightVision Radio_SfFsnomYq64 - transcript (automated).pdf","Transcript Link")</f>
        <v>Transcript Link</v>
      </c>
    </row>
    <row r="619" spans="1:13" ht="360">
      <c r="A619" s="1" t="s">
        <v>2663</v>
      </c>
      <c r="B619" s="1" t="s">
        <v>13</v>
      </c>
      <c r="C619" s="4" t="s">
        <v>2700</v>
      </c>
      <c r="D619" s="1" t="s">
        <v>2701</v>
      </c>
      <c r="E619" s="1" t="s">
        <v>2702</v>
      </c>
      <c r="F619" s="4" t="s">
        <v>16</v>
      </c>
      <c r="G619" s="1" t="s">
        <v>17</v>
      </c>
      <c r="H619" s="1" t="s">
        <v>18</v>
      </c>
      <c r="I619" s="1" t="s">
        <v>19</v>
      </c>
      <c r="J619" s="1" t="s">
        <v>2703</v>
      </c>
      <c r="K619" s="1" t="s">
        <v>21</v>
      </c>
      <c r="L619" s="1" t="str">
        <f>HYPERLINK("https://files.afu.se/Downloads/Transcripts/Inception%20Radio%20(Mike%20Lucas)/2015 06 03 - Inception Radio Network - John Anthony West - Rogue Egyptology - California Mufon Radio_lJS8-Jdb9yE - transcript (automated).pdf","Transcript Link")</f>
        <v>Transcript Link</v>
      </c>
      <c r="M619" s="2" t="str">
        <f>HYPERLINK("https://files.afu.se/Downloads/Transcripts/Inception%20Radio%20(Mike%20Lucas)/2015 06 03 - Inception Radio Network - John Anthony West - Rogue Egyptology - California Mufon Radio_lJS8-Jdb9yE - transcript (automated).pdf","Transcript Link")</f>
        <v>Transcript Link</v>
      </c>
    </row>
    <row r="620" spans="1:13" ht="390">
      <c r="A620" s="1" t="s">
        <v>2663</v>
      </c>
      <c r="B620" s="1" t="s">
        <v>13</v>
      </c>
      <c r="C620" s="4" t="s">
        <v>2704</v>
      </c>
      <c r="D620" s="1" t="s">
        <v>2705</v>
      </c>
      <c r="E620" s="1" t="s">
        <v>2706</v>
      </c>
      <c r="F620" s="4" t="s">
        <v>16</v>
      </c>
      <c r="G620" s="1" t="s">
        <v>17</v>
      </c>
      <c r="H620" s="1" t="s">
        <v>18</v>
      </c>
      <c r="I620" s="1" t="s">
        <v>19</v>
      </c>
      <c r="J620" s="1" t="s">
        <v>2707</v>
      </c>
      <c r="K620" s="1" t="s">
        <v>21</v>
      </c>
      <c r="L620" s="1" t="str">
        <f>HYPERLINK("https://files.afu.se/Downloads/Transcripts/Inception%20Radio%20(Mike%20Lucas)/2015 06 03 - Inception Radio Network - Mary Rodwell - Psychological Effects of Abduction - California Mufon Radio_M_Hcr7RpqY0 - transcript (automated).pdf","Transcript Link")</f>
        <v>Transcript Link</v>
      </c>
      <c r="M620" s="2" t="str">
        <f>HYPERLINK("https://files.afu.se/Downloads/Transcripts/Inception%20Radio%20(Mike%20Lucas)/2015 06 03 - Inception Radio Network - Mary Rodwell - Psychological Effects of Abduction - California Mufon Radio_M_Hcr7RpqY0 - transcript (automated).pdf","Transcript Link")</f>
        <v>Transcript Link</v>
      </c>
    </row>
    <row r="621" spans="1:13" ht="330">
      <c r="A621" s="1" t="s">
        <v>2708</v>
      </c>
      <c r="B621" s="1" t="s">
        <v>13</v>
      </c>
      <c r="C621" s="4" t="s">
        <v>2709</v>
      </c>
      <c r="D621" s="1" t="s">
        <v>2710</v>
      </c>
      <c r="E621" s="1" t="s">
        <v>2711</v>
      </c>
      <c r="F621" s="4" t="s">
        <v>16</v>
      </c>
      <c r="G621" s="1" t="s">
        <v>17</v>
      </c>
      <c r="H621" s="1" t="s">
        <v>18</v>
      </c>
      <c r="I621" s="1" t="s">
        <v>19</v>
      </c>
      <c r="J621" s="1" t="s">
        <v>2712</v>
      </c>
      <c r="K621" s="1" t="s">
        <v>21</v>
      </c>
      <c r="L621" s="1" t="str">
        <f>HYPERLINK("https://files.afu.se/Downloads/Transcripts/Inception%20Radio%20(Mike%20Lucas)/2015 06 02 - Inception Radio Network - John Cappello - EPIC Voyages_gCJXOQ4b8nw - transcript (automated).pdf","Transcript Link")</f>
        <v>Transcript Link</v>
      </c>
      <c r="M621" s="2" t="str">
        <f>HYPERLINK("https://files.afu.se/Downloads/Transcripts/Inception%20Radio%20(Mike%20Lucas)/2015 06 02 - Inception Radio Network - John Cappello - EPIC Voyages_gCJXOQ4b8nw - transcript (automated).pdf","Transcript Link")</f>
        <v>Transcript Link</v>
      </c>
    </row>
    <row r="622" spans="1:13" ht="300">
      <c r="A622" s="1" t="s">
        <v>2708</v>
      </c>
      <c r="B622" s="1" t="s">
        <v>13</v>
      </c>
      <c r="C622" s="4" t="s">
        <v>2713</v>
      </c>
      <c r="D622" s="1" t="s">
        <v>2714</v>
      </c>
      <c r="E622" s="1" t="s">
        <v>2715</v>
      </c>
      <c r="F622" s="4" t="s">
        <v>16</v>
      </c>
      <c r="G622" s="1" t="s">
        <v>17</v>
      </c>
      <c r="H622" s="1" t="s">
        <v>18</v>
      </c>
      <c r="I622" s="1" t="s">
        <v>19</v>
      </c>
      <c r="J622" s="1" t="s">
        <v>2716</v>
      </c>
      <c r="K622" s="1" t="s">
        <v>21</v>
      </c>
      <c r="L622" s="1" t="str">
        <f>HYPERLINK("https://files.afu.se/Downloads/Transcripts/Inception%20Radio%20(Mike%20Lucas)/2015 06 02 - Inception Radio Network - Klaus Dona -  EPIC Voyages Radio_L5x-QujVfP8 - transcript (automated).pdf","Transcript Link")</f>
        <v>Transcript Link</v>
      </c>
      <c r="M622" s="2" t="str">
        <f>HYPERLINK("https://files.afu.se/Downloads/Transcripts/Inception%20Radio%20(Mike%20Lucas)/2015 06 02 - Inception Radio Network - Klaus Dona -  EPIC Voyages Radio_L5x-QujVfP8 - transcript (automated).pdf","Transcript Link")</f>
        <v>Transcript Link</v>
      </c>
    </row>
    <row r="623" spans="1:13" ht="285">
      <c r="A623" s="1" t="s">
        <v>2717</v>
      </c>
      <c r="B623" s="1" t="s">
        <v>13</v>
      </c>
      <c r="C623" s="4" t="s">
        <v>2718</v>
      </c>
      <c r="D623" s="1" t="s">
        <v>2719</v>
      </c>
      <c r="E623" s="1" t="s">
        <v>2720</v>
      </c>
      <c r="F623" s="4" t="s">
        <v>16</v>
      </c>
      <c r="G623" s="1" t="s">
        <v>17</v>
      </c>
      <c r="H623" s="1" t="s">
        <v>18</v>
      </c>
      <c r="I623" s="1" t="s">
        <v>19</v>
      </c>
      <c r="J623" s="1" t="s">
        <v>2721</v>
      </c>
      <c r="K623" s="1" t="s">
        <v>21</v>
      </c>
      <c r="L623" s="1" t="str">
        <f>HYPERLINK("https://files.afu.se/Downloads/Transcripts/Inception%20Radio%20(Mike%20Lucas)/2015 05 17 - Inception Radio Network - Leo L. Zagami - Prophecies of End Times - Just Energy Radio_xRIW0GSBMyU - transcript (automated).pdf","Transcript Link")</f>
        <v>Transcript Link</v>
      </c>
      <c r="M623" s="2" t="str">
        <f>HYPERLINK("https://files.afu.se/Downloads/Transcripts/Inception%20Radio%20(Mike%20Lucas)/2015 05 17 - Inception Radio Network - Leo L. Zagami - Prophecies of End Times - Just Energy Radio_xRIW0GSBMyU - transcript (automated).pdf","Transcript Link")</f>
        <v>Transcript Link</v>
      </c>
    </row>
    <row r="624" spans="1:13" ht="409.5">
      <c r="A624" s="1" t="s">
        <v>2717</v>
      </c>
      <c r="B624" s="1" t="s">
        <v>13</v>
      </c>
      <c r="C624" s="4" t="s">
        <v>2722</v>
      </c>
      <c r="D624" s="1" t="s">
        <v>2723</v>
      </c>
      <c r="E624" s="1" t="s">
        <v>2724</v>
      </c>
      <c r="F624" s="4" t="s">
        <v>16</v>
      </c>
      <c r="G624" s="1" t="s">
        <v>17</v>
      </c>
      <c r="H624" s="1" t="s">
        <v>18</v>
      </c>
      <c r="I624" s="1" t="s">
        <v>19</v>
      </c>
      <c r="J624" s="1" t="s">
        <v>2725</v>
      </c>
      <c r="K624" s="1" t="s">
        <v>21</v>
      </c>
      <c r="L624" s="1" t="str">
        <f>HYPERLINK("https://files.afu.se/Downloads/Transcripts/Inception%20Radio%20(Mike%20Lucas)/2015 05 17 - Inception Radio Network - Peter Moon - Railroading John Ford - PANG Radio - Insider's Preview_Oj8jyerrdQo - transcript (automated).pdf","Transcript Link")</f>
        <v>Transcript Link</v>
      </c>
      <c r="M624" s="2" t="str">
        <f>HYPERLINK("https://files.afu.se/Downloads/Transcripts/Inception%20Radio%20(Mike%20Lucas)/2015 05 17 - Inception Radio Network - Peter Moon - Railroading John Ford - PANG Radio - Insider's Preview_Oj8jyerrdQo - transcript (automated).pdf","Transcript Link")</f>
        <v>Transcript Link</v>
      </c>
    </row>
    <row r="625" spans="1:13" ht="375">
      <c r="A625" s="1" t="s">
        <v>2717</v>
      </c>
      <c r="B625" s="1" t="s">
        <v>13</v>
      </c>
      <c r="C625" s="4" t="s">
        <v>2726</v>
      </c>
      <c r="D625" s="1" t="s">
        <v>2727</v>
      </c>
      <c r="E625" s="1" t="s">
        <v>2728</v>
      </c>
      <c r="F625" s="4" t="s">
        <v>16</v>
      </c>
      <c r="G625" s="1" t="s">
        <v>17</v>
      </c>
      <c r="H625" s="1" t="s">
        <v>18</v>
      </c>
      <c r="I625" s="1" t="s">
        <v>19</v>
      </c>
      <c r="J625" s="1" t="s">
        <v>2729</v>
      </c>
      <c r="K625" s="1" t="s">
        <v>21</v>
      </c>
      <c r="L625" s="1" t="str">
        <f>HYPERLINK("https://files.afu.se/Downloads/Transcripts/Inception%20Radio%20(Mike%20Lucas)/2015 05 17 - Inception Radio Network - Dr. Ardy S. Clarke - Alien Sky People - California Mufon Radio_sTYpKH4gI8o - transcript (automated).pdf","Transcript Link")</f>
        <v>Transcript Link</v>
      </c>
      <c r="M625" s="2" t="str">
        <f>HYPERLINK("https://files.afu.se/Downloads/Transcripts/Inception%20Radio%20(Mike%20Lucas)/2015 05 17 - Inception Radio Network - Dr. Ardy S. Clarke - Alien Sky People - California Mufon Radio_sTYpKH4gI8o - transcript (automated).pdf","Transcript Link")</f>
        <v>Transcript Link</v>
      </c>
    </row>
    <row r="626" spans="1:13" ht="330">
      <c r="A626" s="1" t="s">
        <v>2717</v>
      </c>
      <c r="B626" s="1" t="s">
        <v>13</v>
      </c>
      <c r="C626" s="4" t="s">
        <v>2730</v>
      </c>
      <c r="D626" s="1" t="s">
        <v>2731</v>
      </c>
      <c r="E626" s="1" t="s">
        <v>2732</v>
      </c>
      <c r="F626" s="4" t="s">
        <v>16</v>
      </c>
      <c r="G626" s="1" t="s">
        <v>17</v>
      </c>
      <c r="H626" s="1" t="s">
        <v>18</v>
      </c>
      <c r="I626" s="1" t="s">
        <v>19</v>
      </c>
      <c r="J626" s="1" t="s">
        <v>2733</v>
      </c>
      <c r="K626" s="1" t="s">
        <v>21</v>
      </c>
      <c r="L626" s="1" t="str">
        <f>HYPERLINK("https://files.afu.se/Downloads/Transcripts/Inception%20Radio%20(Mike%20Lucas)/2015 05 17 - Inception Radio Network - Adam Gorightly - NightVision Radio_FZ_e9fY07g0 - transcript (automated).pdf","Transcript Link")</f>
        <v>Transcript Link</v>
      </c>
      <c r="M626" s="2" t="str">
        <f>HYPERLINK("https://files.afu.se/Downloads/Transcripts/Inception%20Radio%20(Mike%20Lucas)/2015 05 17 - Inception Radio Network - Adam Gorightly - NightVision Radio_FZ_e9fY07g0 - transcript (automated).pdf","Transcript Link")</f>
        <v>Transcript Link</v>
      </c>
    </row>
    <row r="627" spans="1:13" ht="390">
      <c r="A627" s="1" t="s">
        <v>2717</v>
      </c>
      <c r="B627" s="1" t="s">
        <v>13</v>
      </c>
      <c r="C627" s="4" t="s">
        <v>2734</v>
      </c>
      <c r="D627" s="1" t="s">
        <v>2735</v>
      </c>
      <c r="E627" s="1" t="s">
        <v>2736</v>
      </c>
      <c r="F627" s="4" t="s">
        <v>16</v>
      </c>
      <c r="G627" s="1" t="s">
        <v>17</v>
      </c>
      <c r="H627" s="1" t="s">
        <v>18</v>
      </c>
      <c r="I627" s="1" t="s">
        <v>19</v>
      </c>
      <c r="J627" s="1" t="s">
        <v>2737</v>
      </c>
      <c r="K627" s="1" t="s">
        <v>21</v>
      </c>
      <c r="L627" s="1" t="str">
        <f>HYPERLINK("https://files.afu.se/Downloads/Transcripts/Inception%20Radio%20(Mike%20Lucas)/2015 05 17 - Inception Radio Network - Robert Sullivan - NightVision Radio_s3_gidxv30k - transcript (automated).pdf","Transcript Link")</f>
        <v>Transcript Link</v>
      </c>
      <c r="M627" s="2" t="str">
        <f>HYPERLINK("https://files.afu.se/Downloads/Transcripts/Inception%20Radio%20(Mike%20Lucas)/2015 05 17 - Inception Radio Network - Robert Sullivan - NightVision Radio_s3_gidxv30k - transcript (automated).pdf","Transcript Link")</f>
        <v>Transcript Link</v>
      </c>
    </row>
    <row r="628" spans="1:13" ht="315">
      <c r="A628" s="1" t="s">
        <v>2738</v>
      </c>
      <c r="B628" s="1" t="s">
        <v>13</v>
      </c>
      <c r="C628" s="4" t="s">
        <v>2739</v>
      </c>
      <c r="D628" s="1" t="s">
        <v>2740</v>
      </c>
      <c r="E628" s="1" t="s">
        <v>2741</v>
      </c>
      <c r="F628" s="4" t="s">
        <v>16</v>
      </c>
      <c r="G628" s="1" t="s">
        <v>17</v>
      </c>
      <c r="H628" s="1" t="s">
        <v>18</v>
      </c>
      <c r="I628" s="1" t="s">
        <v>19</v>
      </c>
      <c r="J628" s="1" t="s">
        <v>2742</v>
      </c>
      <c r="K628" s="1" t="s">
        <v>21</v>
      </c>
      <c r="L628" s="1" t="str">
        <f>HYPERLINK("https://files.afu.se/Downloads/Transcripts/Inception%20Radio%20(Mike%20Lucas)/2015 05 13 - Inception Radio Network - Miesha Johnston - Government Mind Control - California Mufon Radio_WhBRE5wUX8w - transcript (automated).pdf","Transcript Link")</f>
        <v>Transcript Link</v>
      </c>
      <c r="M628" s="2" t="str">
        <f>HYPERLINK("https://files.afu.se/Downloads/Transcripts/Inception%20Radio%20(Mike%20Lucas)/2015 05 13 - Inception Radio Network - Miesha Johnston - Government Mind Control - California Mufon Radio_WhBRE5wUX8w - transcript (automated).pdf","Transcript Link")</f>
        <v>Transcript Link</v>
      </c>
    </row>
    <row r="629" spans="1:13" ht="285">
      <c r="A629" s="1" t="s">
        <v>2738</v>
      </c>
      <c r="B629" s="1" t="s">
        <v>13</v>
      </c>
      <c r="C629" s="4" t="s">
        <v>2743</v>
      </c>
      <c r="D629" s="1" t="s">
        <v>2744</v>
      </c>
      <c r="E629" s="1" t="s">
        <v>2745</v>
      </c>
      <c r="F629" s="4" t="s">
        <v>16</v>
      </c>
      <c r="G629" s="1" t="s">
        <v>17</v>
      </c>
      <c r="H629" s="1" t="s">
        <v>18</v>
      </c>
      <c r="I629" s="1" t="s">
        <v>19</v>
      </c>
      <c r="J629" s="1" t="s">
        <v>2746</v>
      </c>
      <c r="K629" s="1" t="s">
        <v>21</v>
      </c>
      <c r="L629" s="1" t="str">
        <f>HYPERLINK("https://files.afu.se/Downloads/Transcripts/Inception%20Radio%20(Mike%20Lucas)/2015 05 13 - Inception Radio Network - Robert Stevens - Linguistic Self Mastery - Color of Light Radio_j8HZ3iNWhiY - transcript (automated).pdf","Transcript Link")</f>
        <v>Transcript Link</v>
      </c>
      <c r="M629" s="2" t="str">
        <f>HYPERLINK("https://files.afu.se/Downloads/Transcripts/Inception%20Radio%20(Mike%20Lucas)/2015 05 13 - Inception Radio Network - Robert Stevens - Linguistic Self Mastery - Color of Light Radio_j8HZ3iNWhiY - transcript (automated).pdf","Transcript Link")</f>
        <v>Transcript Link</v>
      </c>
    </row>
    <row r="630" spans="1:13" ht="315">
      <c r="A630" s="1" t="s">
        <v>2747</v>
      </c>
      <c r="B630" s="1" t="s">
        <v>13</v>
      </c>
      <c r="C630" s="4" t="s">
        <v>2748</v>
      </c>
      <c r="D630" s="1" t="s">
        <v>2749</v>
      </c>
      <c r="E630" s="1" t="s">
        <v>2750</v>
      </c>
      <c r="F630" s="4" t="s">
        <v>16</v>
      </c>
      <c r="G630" s="1" t="s">
        <v>17</v>
      </c>
      <c r="H630" s="1" t="s">
        <v>18</v>
      </c>
      <c r="I630" s="1" t="s">
        <v>19</v>
      </c>
      <c r="J630" s="1" t="s">
        <v>2751</v>
      </c>
      <c r="K630" s="1" t="s">
        <v>21</v>
      </c>
      <c r="L630" s="1" t="str">
        <f>HYPERLINK("https://files.afu.se/Downloads/Transcripts/Inception%20Radio%20(Mike%20Lucas)/2015 05 12 - Inception Radio Network - Bob Schroeder - UFO Technology Code - PANG Radio - Insider's Preview_uFkhpVR5O-Y - transcript (automated).pdf","Transcript Link")</f>
        <v>Transcript Link</v>
      </c>
      <c r="M630" s="2" t="str">
        <f>HYPERLINK("https://files.afu.se/Downloads/Transcripts/Inception%20Radio%20(Mike%20Lucas)/2015 05 12 - Inception Radio Network - Bob Schroeder - UFO Technology Code - PANG Radio - Insider's Preview_uFkhpVR5O-Y - transcript (automated).pdf","Transcript Link")</f>
        <v>Transcript Link</v>
      </c>
    </row>
    <row r="631" spans="1:13" ht="195">
      <c r="A631" s="1" t="s">
        <v>2747</v>
      </c>
      <c r="B631" s="1" t="s">
        <v>13</v>
      </c>
      <c r="C631" s="4" t="s">
        <v>2752</v>
      </c>
      <c r="D631" s="1" t="s">
        <v>2753</v>
      </c>
      <c r="E631" s="1" t="s">
        <v>2754</v>
      </c>
      <c r="F631" s="4" t="s">
        <v>16</v>
      </c>
      <c r="G631" s="1" t="s">
        <v>17</v>
      </c>
      <c r="H631" s="1" t="s">
        <v>18</v>
      </c>
      <c r="I631" s="1" t="s">
        <v>19</v>
      </c>
      <c r="J631" s="1" t="s">
        <v>2755</v>
      </c>
      <c r="K631" s="1" t="s">
        <v>21</v>
      </c>
      <c r="L631" s="1" t="str">
        <f>HYPERLINK("https://files.afu.se/Downloads/Transcripts/Inception%20Radio%20(Mike%20Lucas)/2015 05 12 - Inception Radio Network - David Schwartz - Earthquake Myths - TruthFunders Radio_3mqO1Iei5sE - transcript (automated).pdf","Transcript Link")</f>
        <v>Transcript Link</v>
      </c>
      <c r="M631" s="2" t="str">
        <f>HYPERLINK("https://files.afu.se/Downloads/Transcripts/Inception%20Radio%20(Mike%20Lucas)/2015 05 12 - Inception Radio Network - David Schwartz - Earthquake Myths - TruthFunders Radio_3mqO1Iei5sE - transcript (automated).pdf","Transcript Link")</f>
        <v>Transcript Link</v>
      </c>
    </row>
    <row r="632" spans="1:13" ht="270">
      <c r="A632" s="1" t="s">
        <v>2747</v>
      </c>
      <c r="B632" s="1" t="s">
        <v>13</v>
      </c>
      <c r="C632" s="4" t="s">
        <v>2756</v>
      </c>
      <c r="D632" s="1" t="s">
        <v>2757</v>
      </c>
      <c r="E632" s="1" t="s">
        <v>2758</v>
      </c>
      <c r="F632" s="4" t="s">
        <v>16</v>
      </c>
      <c r="G632" s="1" t="s">
        <v>17</v>
      </c>
      <c r="H632" s="1" t="s">
        <v>18</v>
      </c>
      <c r="I632" s="1" t="s">
        <v>19</v>
      </c>
      <c r="J632" s="1" t="s">
        <v>2759</v>
      </c>
      <c r="K632" s="1" t="s">
        <v>21</v>
      </c>
      <c r="L632" s="1" t="str">
        <f>HYPERLINK("https://files.afu.se/Downloads/Transcripts/Inception%20Radio%20(Mike%20Lucas)/2015 05 12 - Inception Radio Network - Dr. Sasha Lessin - Just Energy Radio_2mZ2iyPVAYY - transcript (automated).pdf","Transcript Link")</f>
        <v>Transcript Link</v>
      </c>
      <c r="M632" s="2" t="str">
        <f>HYPERLINK("https://files.afu.se/Downloads/Transcripts/Inception%20Radio%20(Mike%20Lucas)/2015 05 12 - Inception Radio Network - Dr. Sasha Lessin - Just Energy Radio_2mZ2iyPVAYY - transcript (automated).pdf","Transcript Link")</f>
        <v>Transcript Link</v>
      </c>
    </row>
    <row r="633" spans="1:13" ht="330">
      <c r="A633" s="1" t="s">
        <v>2747</v>
      </c>
      <c r="B633" s="1" t="s">
        <v>13</v>
      </c>
      <c r="C633" s="4" t="s">
        <v>2760</v>
      </c>
      <c r="D633" s="1" t="s">
        <v>2761</v>
      </c>
      <c r="E633" s="1" t="s">
        <v>2762</v>
      </c>
      <c r="F633" s="4" t="s">
        <v>16</v>
      </c>
      <c r="G633" s="1" t="s">
        <v>17</v>
      </c>
      <c r="H633" s="1" t="s">
        <v>18</v>
      </c>
      <c r="I633" s="1" t="s">
        <v>19</v>
      </c>
      <c r="J633" s="1" t="s">
        <v>2763</v>
      </c>
      <c r="K633" s="1" t="s">
        <v>21</v>
      </c>
      <c r="L633" s="1" t="str">
        <f>HYPERLINK("https://files.afu.se/Downloads/Transcripts/Inception%20Radio%20(Mike%20Lucas)/2015 05 12 - Inception Radio Network - Robert Feather - Just Energy Radio_HjOscwv4570 - transcript (automated).pdf","Transcript Link")</f>
        <v>Transcript Link</v>
      </c>
      <c r="M633" s="2" t="str">
        <f>HYPERLINK("https://files.afu.se/Downloads/Transcripts/Inception%20Radio%20(Mike%20Lucas)/2015 05 12 - Inception Radio Network - Robert Feather - Just Energy Radio_HjOscwv4570 - transcript (automated).pdf","Transcript Link")</f>
        <v>Transcript Link</v>
      </c>
    </row>
    <row r="634" spans="1:13" ht="330">
      <c r="A634" s="1" t="s">
        <v>2764</v>
      </c>
      <c r="B634" s="1" t="s">
        <v>13</v>
      </c>
      <c r="C634" s="4" t="s">
        <v>2765</v>
      </c>
      <c r="D634" s="1" t="s">
        <v>2766</v>
      </c>
      <c r="E634" s="1" t="s">
        <v>2767</v>
      </c>
      <c r="F634" s="4" t="s">
        <v>16</v>
      </c>
      <c r="G634" s="1" t="s">
        <v>17</v>
      </c>
      <c r="H634" s="1" t="s">
        <v>18</v>
      </c>
      <c r="I634" s="1" t="s">
        <v>19</v>
      </c>
      <c r="J634" s="1" t="s">
        <v>2768</v>
      </c>
      <c r="K634" s="1" t="s">
        <v>21</v>
      </c>
      <c r="L634" s="1" t="str">
        <f>HYPERLINK("https://files.afu.se/Downloads/Transcripts/Inception%20Radio%20(Mike%20Lucas)/2015 05 09 - Inception Radio Network - Preston Dennett - Anomalous Objects - California Mufon Radio_4s4ZPc-ADLc - transcript (automated).pdf","Transcript Link")</f>
        <v>Transcript Link</v>
      </c>
      <c r="M634" s="2" t="str">
        <f>HYPERLINK("https://files.afu.se/Downloads/Transcripts/Inception%20Radio%20(Mike%20Lucas)/2015 05 09 - Inception Radio Network - Preston Dennett - Anomalous Objects - California Mufon Radio_4s4ZPc-ADLc - transcript (automated).pdf","Transcript Link")</f>
        <v>Transcript Link</v>
      </c>
    </row>
    <row r="635" spans="1:13" ht="405">
      <c r="A635" s="1" t="s">
        <v>2764</v>
      </c>
      <c r="B635" s="1" t="s">
        <v>13</v>
      </c>
      <c r="C635" s="4" t="s">
        <v>2769</v>
      </c>
      <c r="D635" s="1" t="s">
        <v>2770</v>
      </c>
      <c r="E635" s="1" t="s">
        <v>2771</v>
      </c>
      <c r="F635" s="4" t="s">
        <v>16</v>
      </c>
      <c r="G635" s="1" t="s">
        <v>17</v>
      </c>
      <c r="H635" s="1" t="s">
        <v>18</v>
      </c>
      <c r="I635" s="1" t="s">
        <v>19</v>
      </c>
      <c r="J635" s="1" t="s">
        <v>2772</v>
      </c>
      <c r="K635" s="1" t="s">
        <v>21</v>
      </c>
      <c r="L635" s="1" t="str">
        <f>HYPERLINK("https://files.afu.se/Downloads/Transcripts/Inception%20Radio%20(Mike%20Lucas)/2015 05 09 - Inception Radio Network - Dr. Robert Davis - NightVision Radio_OMsHvO0xMVA - transcript (automated).pdf","Transcript Link")</f>
        <v>Transcript Link</v>
      </c>
      <c r="M635" s="2" t="str">
        <f>HYPERLINK("https://files.afu.se/Downloads/Transcripts/Inception%20Radio%20(Mike%20Lucas)/2015 05 09 - Inception Radio Network - Dr. Robert Davis - NightVision Radio_OMsHvO0xMVA - transcript (automated).pdf","Transcript Link")</f>
        <v>Transcript Link</v>
      </c>
    </row>
    <row r="636" spans="1:13" ht="165">
      <c r="A636" s="1" t="s">
        <v>2773</v>
      </c>
      <c r="B636" s="1" t="s">
        <v>13</v>
      </c>
      <c r="C636" s="4" t="s">
        <v>2774</v>
      </c>
      <c r="D636" s="1" t="s">
        <v>2775</v>
      </c>
      <c r="E636" s="1" t="s">
        <v>2776</v>
      </c>
      <c r="F636" s="4" t="s">
        <v>16</v>
      </c>
      <c r="G636" s="1" t="s">
        <v>17</v>
      </c>
      <c r="H636" s="1" t="s">
        <v>18</v>
      </c>
      <c r="I636" s="1" t="s">
        <v>19</v>
      </c>
      <c r="J636" s="1" t="s">
        <v>2777</v>
      </c>
      <c r="K636" s="1" t="s">
        <v>21</v>
      </c>
      <c r="L636" s="1" t="str">
        <f>HYPERLINK("https://files.afu.se/Downloads/Transcripts/Inception%20Radio%20(Mike%20Lucas)/2015 05 08 - Inception Radio Network - Orion Foxwood - NightVision Radio_uszieCll3fs - transcript (automated).pdf","Transcript Link")</f>
        <v>Transcript Link</v>
      </c>
      <c r="M636" s="2" t="str">
        <f>HYPERLINK("https://files.afu.se/Downloads/Transcripts/Inception%20Radio%20(Mike%20Lucas)/2015 05 08 - Inception Radio Network - Orion Foxwood - NightVision Radio_uszieCll3fs - transcript (automated).pdf","Transcript Link")</f>
        <v>Transcript Link</v>
      </c>
    </row>
    <row r="637" spans="1:13" ht="315">
      <c r="A637" s="1" t="s">
        <v>2773</v>
      </c>
      <c r="B637" s="1" t="s">
        <v>13</v>
      </c>
      <c r="C637" s="4" t="s">
        <v>2778</v>
      </c>
      <c r="D637" s="1" t="s">
        <v>2779</v>
      </c>
      <c r="E637" s="1" t="s">
        <v>2780</v>
      </c>
      <c r="F637" s="4" t="s">
        <v>16</v>
      </c>
      <c r="G637" s="1" t="s">
        <v>17</v>
      </c>
      <c r="H637" s="1" t="s">
        <v>18</v>
      </c>
      <c r="I637" s="1" t="s">
        <v>19</v>
      </c>
      <c r="J637" s="1" t="s">
        <v>2781</v>
      </c>
      <c r="K637" s="1" t="s">
        <v>21</v>
      </c>
      <c r="L637" s="1" t="str">
        <f>HYPERLINK("https://files.afu.se/Downloads/Transcripts/Inception%20Radio%20(Mike%20Lucas)/2015 05 08 - Inception Radio Network - Peter Robbins - The UFO Congress - PANG Radio - Insider's Preview_Wa5EZHbr8sg - transcript (automated).pdf","Transcript Link")</f>
        <v>Transcript Link</v>
      </c>
      <c r="M637" s="2" t="str">
        <f>HYPERLINK("https://files.afu.se/Downloads/Transcripts/Inception%20Radio%20(Mike%20Lucas)/2015 05 08 - Inception Radio Network - Peter Robbins - The UFO Congress - PANG Radio - Insider's Preview_Wa5EZHbr8sg - transcript (automated).pdf","Transcript Link")</f>
        <v>Transcript Link</v>
      </c>
    </row>
    <row r="638" spans="1:13" ht="285">
      <c r="A638" s="1" t="s">
        <v>2782</v>
      </c>
      <c r="B638" s="1" t="s">
        <v>13</v>
      </c>
      <c r="C638" s="4" t="s">
        <v>2783</v>
      </c>
      <c r="D638" s="1" t="s">
        <v>2784</v>
      </c>
      <c r="E638" s="1" t="s">
        <v>2785</v>
      </c>
      <c r="F638" s="4" t="s">
        <v>16</v>
      </c>
      <c r="G638" s="1" t="s">
        <v>17</v>
      </c>
      <c r="H638" s="1" t="s">
        <v>18</v>
      </c>
      <c r="I638" s="1" t="s">
        <v>19</v>
      </c>
      <c r="J638" s="1" t="s">
        <v>2786</v>
      </c>
      <c r="K638" s="1" t="s">
        <v>21</v>
      </c>
      <c r="L638" s="1" t="str">
        <f>HYPERLINK("https://files.afu.se/Downloads/Transcripts/Inception%20Radio%20(Mike%20Lucas)/2015 05 05 - Inception Radio Network - Jim Marrs UFOs Over Washington DC - EPIC Voyages_TvmFJjPpHd0 - transcript (automated).pdf","Transcript Link")</f>
        <v>Transcript Link</v>
      </c>
      <c r="M638" s="2" t="str">
        <f>HYPERLINK("https://files.afu.se/Downloads/Transcripts/Inception%20Radio%20(Mike%20Lucas)/2015 05 05 - Inception Radio Network - Jim Marrs UFOs Over Washington DC - EPIC Voyages_TvmFJjPpHd0 - transcript (automated).pdf","Transcript Link")</f>
        <v>Transcript Link</v>
      </c>
    </row>
    <row r="639" spans="1:13" ht="150">
      <c r="A639" s="1" t="s">
        <v>2782</v>
      </c>
      <c r="B639" s="1" t="s">
        <v>13</v>
      </c>
      <c r="C639" s="4" t="s">
        <v>2787</v>
      </c>
      <c r="D639" s="1" t="s">
        <v>2788</v>
      </c>
      <c r="E639" s="1" t="s">
        <v>13</v>
      </c>
      <c r="F639" s="4" t="s">
        <v>16</v>
      </c>
      <c r="G639" s="1" t="s">
        <v>17</v>
      </c>
      <c r="H639" s="1" t="s">
        <v>18</v>
      </c>
      <c r="I639" s="1" t="s">
        <v>19</v>
      </c>
      <c r="J639" s="1" t="s">
        <v>2789</v>
      </c>
      <c r="K639" s="1" t="s">
        <v>21</v>
      </c>
      <c r="L639" s="1" t="str">
        <f>HYPERLINK("https://files.afu.se/Downloads/Transcripts/Inception%20Radio%20(Mike%20Lucas)/2015 05 05 - Inception Radio Network - The Jerry Pippin Show Station ID_rB7ShjUVBXU - transcript (automated).pdf","Transcript Link")</f>
        <v>Transcript Link</v>
      </c>
      <c r="M639" s="2" t="str">
        <f>HYPERLINK("https://files.afu.se/Downloads/Transcripts/Inception%20Radio%20(Mike%20Lucas)/2015 05 05 - Inception Radio Network - The Jerry Pippin Show Station ID_rB7ShjUVBXU - transcript (automated).pdf","Transcript Link")</f>
        <v>Transcript Link</v>
      </c>
    </row>
    <row r="640" spans="1:13" ht="330">
      <c r="A640" s="1" t="s">
        <v>2782</v>
      </c>
      <c r="B640" s="1" t="s">
        <v>13</v>
      </c>
      <c r="C640" s="4" t="s">
        <v>2790</v>
      </c>
      <c r="D640" s="1" t="s">
        <v>2791</v>
      </c>
      <c r="E640" s="1" t="s">
        <v>2792</v>
      </c>
      <c r="F640" s="4" t="s">
        <v>16</v>
      </c>
      <c r="G640" s="1" t="s">
        <v>17</v>
      </c>
      <c r="H640" s="1" t="s">
        <v>18</v>
      </c>
      <c r="I640" s="1" t="s">
        <v>19</v>
      </c>
      <c r="J640" s="1" t="s">
        <v>2793</v>
      </c>
      <c r="K640" s="1" t="s">
        <v>21</v>
      </c>
      <c r="L640" s="1" t="str">
        <f>HYPERLINK("https://files.afu.se/Downloads/Transcripts/Inception%20Radio%20(Mike%20Lucas)/2015 05 05 - Inception Radio Network - Chad and Alta Dillard - Pt 2 of 2 - TruthFunders Radio_eqWNpm24qZA - transcript (automated).pdf","Transcript Link")</f>
        <v>Transcript Link</v>
      </c>
      <c r="M640" s="2" t="str">
        <f>HYPERLINK("https://files.afu.se/Downloads/Transcripts/Inception%20Radio%20(Mike%20Lucas)/2015 05 05 - Inception Radio Network - Chad and Alta Dillard - Pt 2 of 2 - TruthFunders Radio_eqWNpm24qZA - transcript (automated).pdf","Transcript Link")</f>
        <v>Transcript Link</v>
      </c>
    </row>
    <row r="641" spans="1:13" ht="360">
      <c r="A641" s="1" t="s">
        <v>2782</v>
      </c>
      <c r="B641" s="1" t="s">
        <v>13</v>
      </c>
      <c r="C641" s="4" t="s">
        <v>2794</v>
      </c>
      <c r="D641" s="1" t="s">
        <v>2795</v>
      </c>
      <c r="E641" s="1" t="s">
        <v>2796</v>
      </c>
      <c r="F641" s="4" t="s">
        <v>16</v>
      </c>
      <c r="G641" s="1" t="s">
        <v>17</v>
      </c>
      <c r="H641" s="1" t="s">
        <v>18</v>
      </c>
      <c r="I641" s="1" t="s">
        <v>19</v>
      </c>
      <c r="J641" s="1" t="s">
        <v>2797</v>
      </c>
      <c r="K641" s="1" t="s">
        <v>21</v>
      </c>
      <c r="L641" s="1" t="str">
        <f>HYPERLINK("https://files.afu.se/Downloads/Transcripts/Inception%20Radio%20(Mike%20Lucas)/2015 05 05 - Inception Radio Network - Jim Marrs 3.0 - Our Occulted History - EPIC Voyages_kGh-mh6A4qY - transcript (automated).pdf","Transcript Link")</f>
        <v>Transcript Link</v>
      </c>
      <c r="M641" s="2" t="str">
        <f>HYPERLINK("https://files.afu.se/Downloads/Transcripts/Inception%20Radio%20(Mike%20Lucas)/2015 05 05 - Inception Radio Network - Jim Marrs 3.0 - Our Occulted History - EPIC Voyages_kGh-mh6A4qY - transcript (automated).pdf","Transcript Link")</f>
        <v>Transcript Link</v>
      </c>
    </row>
    <row r="642" spans="1:13" ht="409.5">
      <c r="A642" s="1" t="s">
        <v>2798</v>
      </c>
      <c r="B642" s="1" t="s">
        <v>13</v>
      </c>
      <c r="C642" s="4" t="s">
        <v>2799</v>
      </c>
      <c r="D642" s="1" t="s">
        <v>2800</v>
      </c>
      <c r="E642" s="1" t="s">
        <v>2801</v>
      </c>
      <c r="F642" s="4" t="s">
        <v>16</v>
      </c>
      <c r="G642" s="1" t="s">
        <v>17</v>
      </c>
      <c r="H642" s="1" t="s">
        <v>18</v>
      </c>
      <c r="I642" s="1" t="s">
        <v>19</v>
      </c>
      <c r="J642" s="1" t="s">
        <v>2802</v>
      </c>
      <c r="K642" s="1" t="s">
        <v>21</v>
      </c>
      <c r="L642" s="1" t="str">
        <f>HYPERLINK("https://files.afu.se/Downloads/Transcripts/Inception%20Radio%20(Mike%20Lucas)/2015 05 04 - Inception Radio Network - Jim Marrs - The Origin of Humanity - The Stench of Truth_3eETi4UpnOo - transcript (automated).pdf","Transcript Link")</f>
        <v>Transcript Link</v>
      </c>
      <c r="M642" s="2" t="str">
        <f>HYPERLINK("https://files.afu.se/Downloads/Transcripts/Inception%20Radio%20(Mike%20Lucas)/2015 05 04 - Inception Radio Network - Jim Marrs - The Origin of Humanity - The Stench of Truth_3eETi4UpnOo - transcript (automated).pdf","Transcript Link")</f>
        <v>Transcript Link</v>
      </c>
    </row>
    <row r="643" spans="1:13" ht="300">
      <c r="A643" s="1" t="s">
        <v>2803</v>
      </c>
      <c r="B643" s="1" t="s">
        <v>13</v>
      </c>
      <c r="C643" s="4" t="s">
        <v>2804</v>
      </c>
      <c r="D643" s="1" t="s">
        <v>2805</v>
      </c>
      <c r="E643" s="1" t="s">
        <v>2806</v>
      </c>
      <c r="F643" s="4" t="s">
        <v>16</v>
      </c>
      <c r="G643" s="1" t="s">
        <v>17</v>
      </c>
      <c r="H643" s="1" t="s">
        <v>18</v>
      </c>
      <c r="I643" s="1" t="s">
        <v>19</v>
      </c>
      <c r="J643" s="1" t="s">
        <v>2807</v>
      </c>
      <c r="K643" s="1" t="s">
        <v>21</v>
      </c>
      <c r="L643" s="1" t="str">
        <f>HYPERLINK("https://files.afu.se/Downloads/Transcripts/Inception%20Radio%20(Mike%20Lucas)/2015 05 03 - Inception Radio Network - Jim Marrs 1.0 - Adolf Hitler - EPIC Voyages_BrYv-m4Fk7M - transcript (automated).pdf","Transcript Link")</f>
        <v>Transcript Link</v>
      </c>
      <c r="M643" s="2" t="str">
        <f>HYPERLINK("https://files.afu.se/Downloads/Transcripts/Inception%20Radio%20(Mike%20Lucas)/2015 05 03 - Inception Radio Network - Jim Marrs 1.0 - Adolf Hitler - EPIC Voyages_BrYv-m4Fk7M - transcript (automated).pdf","Transcript Link")</f>
        <v>Transcript Link</v>
      </c>
    </row>
    <row r="644" spans="1:13" ht="409.5">
      <c r="A644" s="1" t="s">
        <v>2808</v>
      </c>
      <c r="B644" s="1" t="s">
        <v>13</v>
      </c>
      <c r="C644" s="4" t="s">
        <v>2809</v>
      </c>
      <c r="D644" s="1" t="s">
        <v>2810</v>
      </c>
      <c r="E644" s="1" t="s">
        <v>2811</v>
      </c>
      <c r="F644" s="4" t="s">
        <v>16</v>
      </c>
      <c r="G644" s="1" t="s">
        <v>17</v>
      </c>
      <c r="H644" s="1" t="s">
        <v>18</v>
      </c>
      <c r="I644" s="1" t="s">
        <v>19</v>
      </c>
      <c r="J644" s="1" t="s">
        <v>2812</v>
      </c>
      <c r="K644" s="1" t="s">
        <v>21</v>
      </c>
      <c r="L644" s="1" t="str">
        <f>HYPERLINK("https://files.afu.se/Downloads/Transcripts/Inception%20Radio%20(Mike%20Lucas)/2015 05 02 - Inception Radio Network - Jim Marrs, Donna Eden &amp; David Feinstein - Just Energy Radio_KS3NY76vhUA - transcript (automated).pdf","Transcript Link")</f>
        <v>Transcript Link</v>
      </c>
      <c r="M644" s="2" t="str">
        <f>HYPERLINK("https://files.afu.se/Downloads/Transcripts/Inception%20Radio%20(Mike%20Lucas)/2015 05 02 - Inception Radio Network - Jim Marrs, Donna Eden &amp; David Feinstein - Just Energy Radio_KS3NY76vhUA - transcript (automated).pdf","Transcript Link")</f>
        <v>Transcript Link</v>
      </c>
    </row>
    <row r="645" spans="1:13" ht="300">
      <c r="A645" s="1" t="s">
        <v>2808</v>
      </c>
      <c r="B645" s="1" t="s">
        <v>13</v>
      </c>
      <c r="C645" s="4" t="s">
        <v>2813</v>
      </c>
      <c r="D645" s="1" t="s">
        <v>2814</v>
      </c>
      <c r="E645" s="1" t="s">
        <v>2815</v>
      </c>
      <c r="F645" s="4" t="s">
        <v>16</v>
      </c>
      <c r="G645" s="1" t="s">
        <v>17</v>
      </c>
      <c r="H645" s="1" t="s">
        <v>18</v>
      </c>
      <c r="I645" s="1" t="s">
        <v>19</v>
      </c>
      <c r="J645" s="1" t="s">
        <v>2816</v>
      </c>
      <c r="K645" s="1" t="s">
        <v>21</v>
      </c>
      <c r="L645" s="1" t="str">
        <f>HYPERLINK("https://files.afu.se/Downloads/Transcripts/Inception%20Radio%20(Mike%20Lucas)/2015 05 02 - Inception Radio Network - Jim Marrs - JFK's Paranormal Assassination Links - The Outlander_YhsC9wireDs - transcript (automated).pdf","Transcript Link")</f>
        <v>Transcript Link</v>
      </c>
      <c r="M645" s="2" t="str">
        <f>HYPERLINK("https://files.afu.se/Downloads/Transcripts/Inception%20Radio%20(Mike%20Lucas)/2015 05 02 - Inception Radio Network - Jim Marrs - JFK's Paranormal Assassination Links - The Outlander_YhsC9wireDs - transcript (automated).pdf","Transcript Link")</f>
        <v>Transcript Link</v>
      </c>
    </row>
    <row r="646" spans="1:13" ht="300">
      <c r="A646" s="1" t="s">
        <v>2808</v>
      </c>
      <c r="B646" s="1" t="s">
        <v>13</v>
      </c>
      <c r="C646" s="4" t="s">
        <v>2817</v>
      </c>
      <c r="D646" s="1" t="s">
        <v>2818</v>
      </c>
      <c r="E646" s="1" t="s">
        <v>2819</v>
      </c>
      <c r="F646" s="4" t="s">
        <v>16</v>
      </c>
      <c r="G646" s="1" t="s">
        <v>17</v>
      </c>
      <c r="H646" s="1" t="s">
        <v>18</v>
      </c>
      <c r="I646" s="1" t="s">
        <v>19</v>
      </c>
      <c r="J646" s="1" t="s">
        <v>2820</v>
      </c>
      <c r="K646" s="1" t="s">
        <v>21</v>
      </c>
      <c r="L646" s="1" t="str">
        <f>HYPERLINK("https://files.afu.se/Downloads/Transcripts/Inception%20Radio%20(Mike%20Lucas)/2015 05 02 - Inception Radio Network - Jim Marrs - Ancient Alien Technology - The Jerry Pippin Show_ckKVt9V5rOk - transcript (automated).pdf","Transcript Link")</f>
        <v>Transcript Link</v>
      </c>
      <c r="M646" s="2" t="str">
        <f>HYPERLINK("https://files.afu.se/Downloads/Transcripts/Inception%20Radio%20(Mike%20Lucas)/2015 05 02 - Inception Radio Network - Jim Marrs - Ancient Alien Technology - The Jerry Pippin Show_ckKVt9V5rOk - transcript (automated).pdf","Transcript Link")</f>
        <v>Transcript Link</v>
      </c>
    </row>
    <row r="647" spans="1:13" ht="409.5">
      <c r="A647" s="1" t="s">
        <v>2821</v>
      </c>
      <c r="B647" s="1" t="s">
        <v>13</v>
      </c>
      <c r="C647" s="4" t="s">
        <v>2822</v>
      </c>
      <c r="D647" s="1" t="s">
        <v>2823</v>
      </c>
      <c r="E647" s="1" t="s">
        <v>2824</v>
      </c>
      <c r="F647" s="4" t="s">
        <v>16</v>
      </c>
      <c r="G647" s="1" t="s">
        <v>17</v>
      </c>
      <c r="H647" s="1" t="s">
        <v>18</v>
      </c>
      <c r="I647" s="1" t="s">
        <v>19</v>
      </c>
      <c r="J647" s="1" t="s">
        <v>2825</v>
      </c>
      <c r="K647" s="1" t="s">
        <v>21</v>
      </c>
      <c r="L647" s="1" t="str">
        <f>HYPERLINK("https://files.afu.se/Downloads/Transcripts/Inception%20Radio%20(Mike%20Lucas)/2015 04 30 - Inception Radio Network - Bruce and Dani Fenton - EPIC Voyages_LeN_qPRBZjY - transcript (automated).pdf","Transcript Link")</f>
        <v>Transcript Link</v>
      </c>
      <c r="M647" s="2" t="str">
        <f>HYPERLINK("https://files.afu.se/Downloads/Transcripts/Inception%20Radio%20(Mike%20Lucas)/2015 04 30 - Inception Radio Network - Bruce and Dani Fenton - EPIC Voyages_LeN_qPRBZjY - transcript (automated).pdf","Transcript Link")</f>
        <v>Transcript Link</v>
      </c>
    </row>
    <row r="648" spans="1:13" ht="300">
      <c r="A648" s="1" t="s">
        <v>2826</v>
      </c>
      <c r="B648" s="1" t="s">
        <v>13</v>
      </c>
      <c r="C648" s="4" t="s">
        <v>2827</v>
      </c>
      <c r="D648" s="1" t="s">
        <v>2828</v>
      </c>
      <c r="E648" s="1" t="s">
        <v>2829</v>
      </c>
      <c r="F648" s="4" t="s">
        <v>16</v>
      </c>
      <c r="G648" s="1" t="s">
        <v>17</v>
      </c>
      <c r="H648" s="1" t="s">
        <v>18</v>
      </c>
      <c r="I648" s="1" t="s">
        <v>19</v>
      </c>
      <c r="J648" s="1" t="s">
        <v>2830</v>
      </c>
      <c r="K648" s="1" t="s">
        <v>21</v>
      </c>
      <c r="L648" s="1" t="str">
        <f>HYPERLINK("https://files.afu.se/Downloads/Transcripts/Inception%20Radio%20(Mike%20Lucas)/2015 04 29 - Inception Radio Network - Chad &amp; Alta Dillard - Pt 1 of 2 - TruthFunders Radio_vzYEoe-4hkA - transcript (automated).pdf","Transcript Link")</f>
        <v>Transcript Link</v>
      </c>
      <c r="M648" s="2" t="str">
        <f>HYPERLINK("https://files.afu.se/Downloads/Transcripts/Inception%20Radio%20(Mike%20Lucas)/2015 04 29 - Inception Radio Network - Chad &amp; Alta Dillard - Pt 1 of 2 - TruthFunders Radio_vzYEoe-4hkA - transcript (automated).pdf","Transcript Link")</f>
        <v>Transcript Link</v>
      </c>
    </row>
    <row r="649" spans="1:13" ht="409.5">
      <c r="A649" s="1" t="s">
        <v>2826</v>
      </c>
      <c r="B649" s="1" t="s">
        <v>13</v>
      </c>
      <c r="C649" s="4" t="s">
        <v>2831</v>
      </c>
      <c r="D649" s="1" t="s">
        <v>2832</v>
      </c>
      <c r="E649" s="1" t="s">
        <v>2833</v>
      </c>
      <c r="F649" s="4" t="s">
        <v>16</v>
      </c>
      <c r="G649" s="1" t="s">
        <v>17</v>
      </c>
      <c r="H649" s="1" t="s">
        <v>18</v>
      </c>
      <c r="I649" s="1" t="s">
        <v>19</v>
      </c>
      <c r="J649" s="1" t="s">
        <v>2834</v>
      </c>
      <c r="K649" s="1" t="s">
        <v>21</v>
      </c>
      <c r="L649" s="1" t="str">
        <f>HYPERLINK("https://files.afu.se/Downloads/Transcripts/Inception%20Radio%20(Mike%20Lucas)/2015 04 29 - Inception Radio Network - Rodwelland &amp; Davis - Just Energy Radio_ROfi5gr3By4 - transcript (automated).pdf","Transcript Link")</f>
        <v>Transcript Link</v>
      </c>
      <c r="M649" s="2" t="str">
        <f>HYPERLINK("https://files.afu.se/Downloads/Transcripts/Inception%20Radio%20(Mike%20Lucas)/2015 04 29 - Inception Radio Network - Rodwelland &amp; Davis - Just Energy Radio_ROfi5gr3By4 - transcript (automated).pdf","Transcript Link")</f>
        <v>Transcript Link</v>
      </c>
    </row>
    <row r="650" spans="1:13" ht="150">
      <c r="A650" s="1" t="s">
        <v>2826</v>
      </c>
      <c r="B650" s="1" t="s">
        <v>13</v>
      </c>
      <c r="C650" s="4" t="s">
        <v>2835</v>
      </c>
      <c r="D650" s="1" t="s">
        <v>2836</v>
      </c>
      <c r="E650" s="1" t="s">
        <v>2837</v>
      </c>
      <c r="F650" s="4" t="s">
        <v>16</v>
      </c>
      <c r="G650" s="1" t="s">
        <v>17</v>
      </c>
      <c r="H650" s="1" t="s">
        <v>18</v>
      </c>
      <c r="I650" s="1" t="s">
        <v>19</v>
      </c>
      <c r="J650" s="1" t="s">
        <v>2838</v>
      </c>
      <c r="K650" s="1" t="s">
        <v>21</v>
      </c>
      <c r="L650" s="1" t="str">
        <f>HYPERLINK("https://files.afu.se/Downloads/Transcripts/Inception%20Radio%20(Mike%20Lucas)/2015 04 29 - Inception Radio Network - Eli Donley - TruthSquad - TruthFunders Radio_bkyv9ILzxJI - transcript (automated).pdf","Transcript Link")</f>
        <v>Transcript Link</v>
      </c>
      <c r="M650" s="2" t="str">
        <f>HYPERLINK("https://files.afu.se/Downloads/Transcripts/Inception%20Radio%20(Mike%20Lucas)/2015 04 29 - Inception Radio Network - Eli Donley - TruthSquad - TruthFunders Radio_bkyv9ILzxJI - transcript (automated).pdf","Transcript Link")</f>
        <v>Transcript Link</v>
      </c>
    </row>
    <row r="651" spans="1:13" ht="150">
      <c r="A651" s="1" t="s">
        <v>2839</v>
      </c>
      <c r="B651" s="1" t="s">
        <v>13</v>
      </c>
      <c r="C651" s="4" t="s">
        <v>2840</v>
      </c>
      <c r="D651" s="1" t="s">
        <v>2841</v>
      </c>
      <c r="F651" s="4" t="s">
        <v>16</v>
      </c>
      <c r="G651" s="1" t="s">
        <v>17</v>
      </c>
      <c r="H651" s="1" t="s">
        <v>18</v>
      </c>
      <c r="I651" s="1" t="s">
        <v>19</v>
      </c>
      <c r="J651" s="1" t="s">
        <v>2842</v>
      </c>
      <c r="K651" s="1" t="s">
        <v>21</v>
      </c>
      <c r="L651" s="1" t="str">
        <f>HYPERLINK("https://files.afu.se/Downloads/Transcripts/Inception%20Radio%20(Mike%20Lucas)/2015 04 28 - Inception Radio Network - Center of Light Radio Station ID_FuwUfMnEAxk - transcript (automated).pdf","Transcript Link")</f>
        <v>Transcript Link</v>
      </c>
      <c r="M651" s="2" t="str">
        <f>HYPERLINK("https://files.afu.se/Downloads/Transcripts/Inception%20Radio%20(Mike%20Lucas)/2015 04 28 - Inception Radio Network - Center of Light Radio Station ID_FuwUfMnEAxk - transcript (automated).pdf","Transcript Link")</f>
        <v>Transcript Link</v>
      </c>
    </row>
    <row r="652" spans="1:13" ht="409.5">
      <c r="A652" s="1" t="s">
        <v>2839</v>
      </c>
      <c r="B652" s="1" t="s">
        <v>13</v>
      </c>
      <c r="C652" s="4" t="s">
        <v>2843</v>
      </c>
      <c r="D652" s="1" t="s">
        <v>2844</v>
      </c>
      <c r="E652" s="1" t="s">
        <v>2845</v>
      </c>
      <c r="F652" s="4" t="s">
        <v>16</v>
      </c>
      <c r="G652" s="1" t="s">
        <v>17</v>
      </c>
      <c r="H652" s="1" t="s">
        <v>18</v>
      </c>
      <c r="I652" s="1" t="s">
        <v>19</v>
      </c>
      <c r="J652" s="1" t="s">
        <v>2846</v>
      </c>
      <c r="K652" s="1" t="s">
        <v>21</v>
      </c>
      <c r="L652" s="1" t="str">
        <f>HYPERLINK("https://files.afu.se/Downloads/Transcripts/Inception%20Radio%20(Mike%20Lucas)/2015 04 28 - Inception Radio Network - Plutronus 3.0 - The Orb Phenomenon - California Mufon Radio_R_WgU7rXNIs - transcript (automated).pdf","Transcript Link")</f>
        <v>Transcript Link</v>
      </c>
      <c r="M652" s="2" t="str">
        <f>HYPERLINK("https://files.afu.se/Downloads/Transcripts/Inception%20Radio%20(Mike%20Lucas)/2015 04 28 - Inception Radio Network - Plutronus 3.0 - The Orb Phenomenon - California Mufon Radio_R_WgU7rXNIs - transcript (automated).pdf","Transcript Link")</f>
        <v>Transcript Link</v>
      </c>
    </row>
    <row r="653" spans="1:13" ht="345">
      <c r="A653" s="1" t="s">
        <v>2847</v>
      </c>
      <c r="B653" s="1" t="s">
        <v>13</v>
      </c>
      <c r="C653" s="4" t="s">
        <v>2848</v>
      </c>
      <c r="D653" s="1" t="s">
        <v>2849</v>
      </c>
      <c r="E653" s="1" t="s">
        <v>2850</v>
      </c>
      <c r="F653" s="4" t="s">
        <v>16</v>
      </c>
      <c r="G653" s="1" t="s">
        <v>17</v>
      </c>
      <c r="H653" s="1" t="s">
        <v>18</v>
      </c>
      <c r="I653" s="1" t="s">
        <v>19</v>
      </c>
      <c r="J653" s="1" t="s">
        <v>2851</v>
      </c>
      <c r="K653" s="1" t="s">
        <v>21</v>
      </c>
      <c r="L653" s="1" t="str">
        <f>HYPERLINK("https://files.afu.se/Downloads/Transcripts/Inception%20Radio%20(Mike%20Lucas)/2015 04 25 - Inception Radio Network - Dr. Rex Haire - 4740 Year Old Human Alien Hybrid - Center of Light Radio_joEkZJdt_Eg - transcript (automated).pdf","Transcript Link")</f>
        <v>Transcript Link</v>
      </c>
      <c r="M653" s="2" t="str">
        <f>HYPERLINK("https://files.afu.se/Downloads/Transcripts/Inception%20Radio%20(Mike%20Lucas)/2015 04 25 - Inception Radio Network - Dr. Rex Haire - 4740 Year Old Human Alien Hybrid - Center of Light Radio_joEkZJdt_Eg - transcript (automated).pdf","Transcript Link")</f>
        <v>Transcript Link</v>
      </c>
    </row>
    <row r="654" spans="1:13" ht="150">
      <c r="A654" s="1" t="s">
        <v>2847</v>
      </c>
      <c r="B654" s="1" t="s">
        <v>13</v>
      </c>
      <c r="C654" s="4" t="s">
        <v>2852</v>
      </c>
      <c r="D654" s="1" t="s">
        <v>2853</v>
      </c>
      <c r="E654" s="1" t="s">
        <v>2854</v>
      </c>
      <c r="F654" s="4" t="s">
        <v>16</v>
      </c>
      <c r="G654" s="1" t="s">
        <v>17</v>
      </c>
      <c r="H654" s="1" t="s">
        <v>18</v>
      </c>
      <c r="I654" s="1" t="s">
        <v>19</v>
      </c>
      <c r="J654" s="1" t="s">
        <v>2855</v>
      </c>
      <c r="K654" s="1" t="s">
        <v>21</v>
      </c>
      <c r="L654" s="1" t="str">
        <f>HYPERLINK("https://files.afu.se/Downloads/Transcripts/Inception%20Radio%20(Mike%20Lucas)/2015 04 25 - Inception Radio Network - Charlene McCain - NightVision Radio_CqI2aCHV5x8 - transcript (automated).pdf","Transcript Link")</f>
        <v>Transcript Link</v>
      </c>
      <c r="M654" s="2" t="str">
        <f>HYPERLINK("https://files.afu.se/Downloads/Transcripts/Inception%20Radio%20(Mike%20Lucas)/2015 04 25 - Inception Radio Network - Charlene McCain - NightVision Radio_CqI2aCHV5x8 - transcript (automated).pdf","Transcript Link")</f>
        <v>Transcript Link</v>
      </c>
    </row>
    <row r="655" spans="1:13" ht="345">
      <c r="A655" s="1" t="s">
        <v>2856</v>
      </c>
      <c r="B655" s="1" t="s">
        <v>13</v>
      </c>
      <c r="C655" s="4" t="s">
        <v>2857</v>
      </c>
      <c r="D655" s="1" t="s">
        <v>2858</v>
      </c>
      <c r="E655" s="1" t="s">
        <v>2859</v>
      </c>
      <c r="F655" s="4" t="s">
        <v>16</v>
      </c>
      <c r="G655" s="1" t="s">
        <v>17</v>
      </c>
      <c r="H655" s="1" t="s">
        <v>18</v>
      </c>
      <c r="I655" s="1" t="s">
        <v>19</v>
      </c>
      <c r="J655" s="1" t="s">
        <v>2860</v>
      </c>
      <c r="K655" s="1" t="s">
        <v>21</v>
      </c>
      <c r="L655" s="1" t="str">
        <f>HYPERLINK("https://files.afu.se/Downloads/Transcripts/Inception%20Radio%20(Mike%20Lucas)/2015 04 22 - Inception Radio Network - John Ford - Railroading A Ufologist - John Ford Progress Report_uL1kSX42kMc - transcript (automated).pdf","Transcript Link")</f>
        <v>Transcript Link</v>
      </c>
      <c r="M655" s="2" t="str">
        <f>HYPERLINK("https://files.afu.se/Downloads/Transcripts/Inception%20Radio%20(Mike%20Lucas)/2015 04 22 - Inception Radio Network - John Ford - Railroading A Ufologist - John Ford Progress Report_uL1kSX42kMc - transcript (automated).pdf","Transcript Link")</f>
        <v>Transcript Link</v>
      </c>
    </row>
    <row r="656" spans="1:13" ht="330">
      <c r="A656" s="1" t="s">
        <v>2856</v>
      </c>
      <c r="B656" s="1" t="s">
        <v>13</v>
      </c>
      <c r="C656" s="4" t="s">
        <v>2861</v>
      </c>
      <c r="D656" s="1" t="s">
        <v>2862</v>
      </c>
      <c r="E656" s="1" t="s">
        <v>2863</v>
      </c>
      <c r="F656" s="4" t="s">
        <v>16</v>
      </c>
      <c r="G656" s="1" t="s">
        <v>17</v>
      </c>
      <c r="H656" s="1" t="s">
        <v>18</v>
      </c>
      <c r="I656" s="1" t="s">
        <v>19</v>
      </c>
      <c r="J656" s="1" t="s">
        <v>2864</v>
      </c>
      <c r="K656" s="1" t="s">
        <v>21</v>
      </c>
      <c r="L656" s="1" t="str">
        <f>HYPERLINK("https://files.afu.se/Downloads/Transcripts/Inception%20Radio%20(Mike%20Lucas)/2015 04 22 - Inception Radio Network - Ted Peters - EPIC Voyages Radio_pCw6mBGiHsU - transcript (automated).pdf","Transcript Link")</f>
        <v>Transcript Link</v>
      </c>
      <c r="M656" s="2" t="str">
        <f>HYPERLINK("https://files.afu.se/Downloads/Transcripts/Inception%20Radio%20(Mike%20Lucas)/2015 04 22 - Inception Radio Network - Ted Peters - EPIC Voyages Radio_pCw6mBGiHsU - transcript (automated).pdf","Transcript Link")</f>
        <v>Transcript Link</v>
      </c>
    </row>
    <row r="657" spans="1:13" ht="409.5">
      <c r="A657" s="1" t="s">
        <v>2856</v>
      </c>
      <c r="B657" s="1" t="s">
        <v>13</v>
      </c>
      <c r="C657" s="4" t="s">
        <v>2865</v>
      </c>
      <c r="D657" s="1" t="s">
        <v>2866</v>
      </c>
      <c r="E657" s="1" t="s">
        <v>2867</v>
      </c>
      <c r="F657" s="4" t="s">
        <v>16</v>
      </c>
      <c r="G657" s="1" t="s">
        <v>17</v>
      </c>
      <c r="H657" s="1" t="s">
        <v>18</v>
      </c>
      <c r="I657" s="1" t="s">
        <v>19</v>
      </c>
      <c r="J657" s="1" t="s">
        <v>2868</v>
      </c>
      <c r="K657" s="1" t="s">
        <v>21</v>
      </c>
      <c r="L657" s="1" t="str">
        <f>HYPERLINK("https://files.afu.se/Downloads/Transcripts/Inception%20Radio%20(Mike%20Lucas)/2015 04 22 - Inception Radio Network - Bill &amp; Nancy Birnes - True UFO Hunters - TruthFunders Radio_zGkG3ejteTA - transcript (automated).pdf","Transcript Link")</f>
        <v>Transcript Link</v>
      </c>
      <c r="M657" s="2" t="str">
        <f>HYPERLINK("https://files.afu.se/Downloads/Transcripts/Inception%20Radio%20(Mike%20Lucas)/2015 04 22 - Inception Radio Network - Bill &amp; Nancy Birnes - True UFO Hunters - TruthFunders Radio_zGkG3ejteTA - transcript (automated).pdf","Transcript Link")</f>
        <v>Transcript Link</v>
      </c>
    </row>
    <row r="658" spans="1:13" ht="330">
      <c r="A658" s="1" t="s">
        <v>2869</v>
      </c>
      <c r="B658" s="1" t="s">
        <v>13</v>
      </c>
      <c r="C658" s="4" t="s">
        <v>2870</v>
      </c>
      <c r="D658" s="1" t="s">
        <v>2871</v>
      </c>
      <c r="E658" s="1" t="s">
        <v>2872</v>
      </c>
      <c r="F658" s="4" t="s">
        <v>16</v>
      </c>
      <c r="G658" s="1" t="s">
        <v>17</v>
      </c>
      <c r="H658" s="1" t="s">
        <v>18</v>
      </c>
      <c r="I658" s="1" t="s">
        <v>19</v>
      </c>
      <c r="J658" s="1" t="s">
        <v>2873</v>
      </c>
      <c r="K658" s="1" t="s">
        <v>21</v>
      </c>
      <c r="L658" s="1" t="str">
        <f>HYPERLINK("https://files.afu.se/Downloads/Transcripts/Inception%20Radio%20(Mike%20Lucas)/2015 04 19 - Inception Radio Network - Lisette Larkins - Extraterrestrial Encounters - California Mufon Radio_zxpORuoBg9o - transcript (automated).pdf","Transcript Link")</f>
        <v>Transcript Link</v>
      </c>
      <c r="M658" s="2" t="str">
        <f>HYPERLINK("https://files.afu.se/Downloads/Transcripts/Inception%20Radio%20(Mike%20Lucas)/2015 04 19 - Inception Radio Network - Lisette Larkins - Extraterrestrial Encounters - California Mufon Radio_zxpORuoBg9o - transcript (automated).pdf","Transcript Link")</f>
        <v>Transcript Link</v>
      </c>
    </row>
    <row r="659" spans="1:13" ht="195">
      <c r="A659" s="1" t="s">
        <v>2874</v>
      </c>
      <c r="B659" s="1" t="s">
        <v>13</v>
      </c>
      <c r="C659" s="4" t="s">
        <v>2875</v>
      </c>
      <c r="D659" s="1" t="s">
        <v>2876</v>
      </c>
      <c r="E659" s="1" t="s">
        <v>2877</v>
      </c>
      <c r="F659" s="4" t="s">
        <v>16</v>
      </c>
      <c r="G659" s="1" t="s">
        <v>17</v>
      </c>
      <c r="H659" s="1" t="s">
        <v>18</v>
      </c>
      <c r="I659" s="1" t="s">
        <v>19</v>
      </c>
      <c r="J659" s="1" t="s">
        <v>2878</v>
      </c>
      <c r="K659" s="1" t="s">
        <v>21</v>
      </c>
      <c r="L659" s="1" t="str">
        <f>HYPERLINK("https://files.afu.se/Downloads/Transcripts/Inception%20Radio%20(Mike%20Lucas)/2015 04 14 - Inception Radio Network - Scott Creighton &amp; Katherine Chiljan - Just Energy Radio_qk6bVESNArE - transcript (automated).pdf","Transcript Link")</f>
        <v>Transcript Link</v>
      </c>
      <c r="M659" s="2" t="str">
        <f>HYPERLINK("https://files.afu.se/Downloads/Transcripts/Inception%20Radio%20(Mike%20Lucas)/2015 04 14 - Inception Radio Network - Scott Creighton &amp; Katherine Chiljan - Just Energy Radio_qk6bVESNArE - transcript (automated).pdf","Transcript Link")</f>
        <v>Transcript Link</v>
      </c>
    </row>
    <row r="660" spans="1:13" ht="150">
      <c r="A660" s="1" t="s">
        <v>2879</v>
      </c>
      <c r="B660" s="1" t="s">
        <v>13</v>
      </c>
      <c r="C660" s="4" t="s">
        <v>2880</v>
      </c>
      <c r="D660" s="1" t="s">
        <v>2881</v>
      </c>
      <c r="E660" s="1" t="s">
        <v>2882</v>
      </c>
      <c r="F660" s="4" t="s">
        <v>16</v>
      </c>
      <c r="G660" s="1" t="s">
        <v>17</v>
      </c>
      <c r="H660" s="1" t="s">
        <v>18</v>
      </c>
      <c r="I660" s="1" t="s">
        <v>19</v>
      </c>
      <c r="J660" s="1" t="s">
        <v>2883</v>
      </c>
      <c r="K660" s="1" t="s">
        <v>21</v>
      </c>
      <c r="L660" s="1" t="str">
        <f>HYPERLINK("https://files.afu.se/Downloads/Transcripts/Inception%20Radio%20(Mike%20Lucas)/2015 04 13 - Inception Radio Network - Art Campbell - NightVision Radio_J24taeZFZ1Y - transcript (automated).pdf","Transcript Link")</f>
        <v>Transcript Link</v>
      </c>
      <c r="M660" s="2" t="str">
        <f>HYPERLINK("https://files.afu.se/Downloads/Transcripts/Inception%20Radio%20(Mike%20Lucas)/2015 04 13 - Inception Radio Network - Art Campbell - NightVision Radio_J24taeZFZ1Y - transcript (automated).pdf","Transcript Link")</f>
        <v>Transcript Link</v>
      </c>
    </row>
    <row r="661" spans="1:13" ht="375">
      <c r="A661" s="1" t="s">
        <v>2884</v>
      </c>
      <c r="B661" s="1" t="s">
        <v>13</v>
      </c>
      <c r="C661" s="4" t="s">
        <v>2885</v>
      </c>
      <c r="D661" s="1" t="s">
        <v>2886</v>
      </c>
      <c r="E661" s="1" t="s">
        <v>2887</v>
      </c>
      <c r="F661" s="4" t="s">
        <v>16</v>
      </c>
      <c r="G661" s="1" t="s">
        <v>17</v>
      </c>
      <c r="H661" s="1" t="s">
        <v>18</v>
      </c>
      <c r="I661" s="1" t="s">
        <v>19</v>
      </c>
      <c r="J661" s="1" t="s">
        <v>2888</v>
      </c>
      <c r="K661" s="1" t="s">
        <v>21</v>
      </c>
      <c r="L661" s="1" t="str">
        <f>HYPERLINK("https://files.afu.se/Downloads/Transcripts/Inception%20Radio%20(Mike%20Lucas)/2015 04 10 - Inception Radio Network - The International UFO Congress 2015 - California Mufon Radio_U8J_uB9xcIw - transcript (automated).pdf","Transcript Link")</f>
        <v>Transcript Link</v>
      </c>
      <c r="M661" s="2" t="str">
        <f>HYPERLINK("https://files.afu.se/Downloads/Transcripts/Inception%20Radio%20(Mike%20Lucas)/2015 04 10 - Inception Radio Network - The International UFO Congress 2015 - California Mufon Radio_U8J_uB9xcIw - transcript (automated).pdf","Transcript Link")</f>
        <v>Transcript Link</v>
      </c>
    </row>
    <row r="662" spans="1:13" ht="409.5">
      <c r="A662" s="1" t="s">
        <v>2884</v>
      </c>
      <c r="B662" s="1" t="s">
        <v>13</v>
      </c>
      <c r="C662" s="4" t="s">
        <v>2889</v>
      </c>
      <c r="D662" s="1" t="s">
        <v>2890</v>
      </c>
      <c r="E662" s="1" t="s">
        <v>2891</v>
      </c>
      <c r="F662" s="4" t="s">
        <v>16</v>
      </c>
      <c r="G662" s="1" t="s">
        <v>17</v>
      </c>
      <c r="H662" s="1" t="s">
        <v>18</v>
      </c>
      <c r="I662" s="1" t="s">
        <v>19</v>
      </c>
      <c r="J662" s="1" t="s">
        <v>2892</v>
      </c>
      <c r="K662" s="1" t="s">
        <v>21</v>
      </c>
      <c r="L662" s="1" t="str">
        <f>HYPERLINK("https://files.afu.se/Downloads/Transcripts/Inception%20Radio%20(Mike%20Lucas)/2015 04 10 - Inception Radio Network - Len Kasten - EPIC Voyages_DaiJf8jh9qE - transcript (automated).pdf","Transcript Link")</f>
        <v>Transcript Link</v>
      </c>
      <c r="M662" s="2" t="str">
        <f>HYPERLINK("https://files.afu.se/Downloads/Transcripts/Inception%20Radio%20(Mike%20Lucas)/2015 04 10 - Inception Radio Network - Len Kasten - EPIC Voyages_DaiJf8jh9qE - transcript (automated).pdf","Transcript Link")</f>
        <v>Transcript Link</v>
      </c>
    </row>
    <row r="663" spans="1:13" ht="330">
      <c r="A663" s="1" t="s">
        <v>2884</v>
      </c>
      <c r="B663" s="1" t="s">
        <v>13</v>
      </c>
      <c r="C663" s="4" t="s">
        <v>2893</v>
      </c>
      <c r="D663" s="1" t="s">
        <v>2894</v>
      </c>
      <c r="E663" s="1" t="s">
        <v>2895</v>
      </c>
      <c r="F663" s="4" t="s">
        <v>16</v>
      </c>
      <c r="G663" s="1" t="s">
        <v>17</v>
      </c>
      <c r="H663" s="1" t="s">
        <v>18</v>
      </c>
      <c r="I663" s="1" t="s">
        <v>19</v>
      </c>
      <c r="J663" s="1" t="s">
        <v>2896</v>
      </c>
      <c r="K663" s="1" t="s">
        <v>21</v>
      </c>
      <c r="L663" s="1" t="str">
        <f>HYPERLINK("https://files.afu.se/Downloads/Transcripts/Inception%20Radio%20(Mike%20Lucas)/2015 04 10 - Inception Radio Network - Tom Paladino - NightVision Radio_8n1nObW2ShE - transcript (automated).pdf","Transcript Link")</f>
        <v>Transcript Link</v>
      </c>
      <c r="M663" s="2" t="str">
        <f>HYPERLINK("https://files.afu.se/Downloads/Transcripts/Inception%20Radio%20(Mike%20Lucas)/2015 04 10 - Inception Radio Network - Tom Paladino - NightVision Radio_8n1nObW2ShE - transcript (automated).pdf","Transcript Link")</f>
        <v>Transcript Link</v>
      </c>
    </row>
    <row r="664" spans="1:13" ht="330">
      <c r="A664" s="1" t="s">
        <v>2897</v>
      </c>
      <c r="B664" s="1" t="s">
        <v>13</v>
      </c>
      <c r="C664" s="4" t="s">
        <v>2898</v>
      </c>
      <c r="D664" s="1" t="s">
        <v>2899</v>
      </c>
      <c r="E664" s="1" t="s">
        <v>2900</v>
      </c>
      <c r="F664" s="4" t="s">
        <v>16</v>
      </c>
      <c r="G664" s="1" t="s">
        <v>17</v>
      </c>
      <c r="H664" s="1" t="s">
        <v>18</v>
      </c>
      <c r="I664" s="1" t="s">
        <v>19</v>
      </c>
      <c r="J664" s="1" t="s">
        <v>2901</v>
      </c>
      <c r="K664" s="1" t="s">
        <v>21</v>
      </c>
      <c r="L664" s="1" t="str">
        <f>HYPERLINK("https://files.afu.se/Downloads/Transcripts/Inception%20Radio%20(Mike%20Lucas)/2015 04 09 - Inception Radio Network - Mike Bara 3.0 - Just Energy Radio_3ViV4JyvOks - transcript (automated).pdf","Transcript Link")</f>
        <v>Transcript Link</v>
      </c>
      <c r="M664" s="2" t="str">
        <f>HYPERLINK("https://files.afu.se/Downloads/Transcripts/Inception%20Radio%20(Mike%20Lucas)/2015 04 09 - Inception Radio Network - Mike Bara 3.0 - Just Energy Radio_3ViV4JyvOks - transcript (automated).pdf","Transcript Link")</f>
        <v>Transcript Link</v>
      </c>
    </row>
    <row r="665" spans="1:13" ht="330">
      <c r="A665" s="1" t="s">
        <v>2902</v>
      </c>
      <c r="B665" s="1" t="s">
        <v>13</v>
      </c>
      <c r="C665" s="4" t="s">
        <v>2903</v>
      </c>
      <c r="D665" s="1" t="s">
        <v>2904</v>
      </c>
      <c r="E665" s="1" t="s">
        <v>2905</v>
      </c>
      <c r="F665" s="4" t="s">
        <v>16</v>
      </c>
      <c r="G665" s="1" t="s">
        <v>17</v>
      </c>
      <c r="H665" s="1" t="s">
        <v>18</v>
      </c>
      <c r="I665" s="1" t="s">
        <v>19</v>
      </c>
      <c r="J665" s="1" t="s">
        <v>2906</v>
      </c>
      <c r="K665" s="1" t="s">
        <v>21</v>
      </c>
      <c r="L665" s="1" t="str">
        <f>HYPERLINK("https://files.afu.se/Downloads/Transcripts/Inception%20Radio%20(Mike%20Lucas)/2015 04 08 - Inception Radio Network - Laird Scranton 2.0 - Just Energy Radio_xqm4_rLxr_o - transcript (automated).pdf","Transcript Link")</f>
        <v>Transcript Link</v>
      </c>
      <c r="M665" s="2" t="str">
        <f>HYPERLINK("https://files.afu.se/Downloads/Transcripts/Inception%20Radio%20(Mike%20Lucas)/2015 04 08 - Inception Radio Network - Laird Scranton 2.0 - Just Energy Radio_xqm4_rLxr_o - transcript (automated).pdf","Transcript Link")</f>
        <v>Transcript Link</v>
      </c>
    </row>
    <row r="666" spans="1:13" ht="330">
      <c r="A666" s="1" t="s">
        <v>2902</v>
      </c>
      <c r="B666" s="1" t="s">
        <v>13</v>
      </c>
      <c r="C666" s="4" t="s">
        <v>2907</v>
      </c>
      <c r="D666" s="1" t="s">
        <v>2908</v>
      </c>
      <c r="E666" s="1" t="s">
        <v>2909</v>
      </c>
      <c r="F666" s="4" t="s">
        <v>16</v>
      </c>
      <c r="G666" s="1" t="s">
        <v>17</v>
      </c>
      <c r="H666" s="1" t="s">
        <v>18</v>
      </c>
      <c r="I666" s="1" t="s">
        <v>19</v>
      </c>
      <c r="J666" s="1" t="s">
        <v>2910</v>
      </c>
      <c r="K666" s="1" t="s">
        <v>21</v>
      </c>
      <c r="L666" s="1" t="str">
        <f>HYPERLINK("https://files.afu.se/Downloads/Transcripts/Inception%20Radio%20(Mike%20Lucas)/2015 04 08 - Inception Radio Network - Gloria Amendola 3.0 - Secret Esoteric Messages - NightVision Radio_v8qqvPac3dA - transcript (automated).pdf","Transcript Link")</f>
        <v>Transcript Link</v>
      </c>
      <c r="M666" s="2" t="str">
        <f>HYPERLINK("https://files.afu.se/Downloads/Transcripts/Inception%20Radio%20(Mike%20Lucas)/2015 04 08 - Inception Radio Network - Gloria Amendola 3.0 - Secret Esoteric Messages - NightVision Radio_v8qqvPac3dA - transcript (automated).pdf","Transcript Link")</f>
        <v>Transcript Link</v>
      </c>
    </row>
    <row r="667" spans="1:13" ht="300">
      <c r="A667" s="1" t="s">
        <v>2902</v>
      </c>
      <c r="B667" s="1" t="s">
        <v>13</v>
      </c>
      <c r="C667" s="4" t="s">
        <v>2911</v>
      </c>
      <c r="D667" s="1" t="s">
        <v>2912</v>
      </c>
      <c r="E667" s="1" t="s">
        <v>2913</v>
      </c>
      <c r="F667" s="4" t="s">
        <v>16</v>
      </c>
      <c r="G667" s="1" t="s">
        <v>17</v>
      </c>
      <c r="H667" s="1" t="s">
        <v>18</v>
      </c>
      <c r="I667" s="1" t="s">
        <v>19</v>
      </c>
      <c r="J667" s="1" t="s">
        <v>2914</v>
      </c>
      <c r="K667" s="1" t="s">
        <v>21</v>
      </c>
      <c r="L667" s="1" t="str">
        <f>HYPERLINK("https://files.afu.se/Downloads/Transcripts/Inception%20Radio%20(Mike%20Lucas)/2015 04 08 - Inception Radio Network - Carl Lehrburger - Just Energy Radio_N5jhI5pG_No - transcript (automated).pdf","Transcript Link")</f>
        <v>Transcript Link</v>
      </c>
      <c r="M667" s="2" t="str">
        <f>HYPERLINK("https://files.afu.se/Downloads/Transcripts/Inception%20Radio%20(Mike%20Lucas)/2015 04 08 - Inception Radio Network - Carl Lehrburger - Just Energy Radio_N5jhI5pG_No - transcript (automated).pdf","Transcript Link")</f>
        <v>Transcript Link</v>
      </c>
    </row>
    <row r="668" spans="1:13" ht="390">
      <c r="A668" s="1" t="s">
        <v>2915</v>
      </c>
      <c r="B668" s="1" t="s">
        <v>13</v>
      </c>
      <c r="C668" s="4" t="s">
        <v>2916</v>
      </c>
      <c r="D668" s="1" t="s">
        <v>2917</v>
      </c>
      <c r="E668" s="1" t="s">
        <v>2918</v>
      </c>
      <c r="F668" s="4" t="s">
        <v>16</v>
      </c>
      <c r="G668" s="1" t="s">
        <v>17</v>
      </c>
      <c r="H668" s="1" t="s">
        <v>18</v>
      </c>
      <c r="I668" s="1" t="s">
        <v>19</v>
      </c>
      <c r="J668" s="1" t="s">
        <v>2919</v>
      </c>
      <c r="K668" s="1" t="s">
        <v>21</v>
      </c>
      <c r="L668" s="1" t="str">
        <f>HYPERLINK("https://files.afu.se/Downloads/Transcripts/Inception%20Radio%20(Mike%20Lucas)/2015 04 07 - Inception Radio Network - Open Lines - TruthFunders Radio_Lf213a2ssZE - transcript (automated).pdf","Transcript Link")</f>
        <v>Transcript Link</v>
      </c>
      <c r="M668" s="2" t="str">
        <f>HYPERLINK("https://files.afu.se/Downloads/Transcripts/Inception%20Radio%20(Mike%20Lucas)/2015 04 07 - Inception Radio Network - Open Lines - TruthFunders Radio_Lf213a2ssZE - transcript (automated).pdf","Transcript Link")</f>
        <v>Transcript Link</v>
      </c>
    </row>
    <row r="669" spans="1:13" ht="330">
      <c r="A669" s="1" t="s">
        <v>2920</v>
      </c>
      <c r="B669" s="1" t="s">
        <v>13</v>
      </c>
      <c r="C669" s="4" t="s">
        <v>2921</v>
      </c>
      <c r="D669" s="1" t="s">
        <v>2922</v>
      </c>
      <c r="E669" s="1" t="s">
        <v>2923</v>
      </c>
      <c r="F669" s="4" t="s">
        <v>16</v>
      </c>
      <c r="G669" s="1" t="s">
        <v>17</v>
      </c>
      <c r="H669" s="1" t="s">
        <v>18</v>
      </c>
      <c r="I669" s="1" t="s">
        <v>19</v>
      </c>
      <c r="J669" s="1" t="s">
        <v>2924</v>
      </c>
      <c r="K669" s="1" t="s">
        <v>21</v>
      </c>
      <c r="L669" s="1" t="str">
        <f>HYPERLINK("https://files.afu.se/Downloads/Transcripts/Inception%20Radio%20(Mike%20Lucas)/2015 04 06 - Inception Radio Network - Jeanne D’Août - NightVision Radio_-cxP1dlpLAM - transcript (automated).pdf","Transcript Link")</f>
        <v>Transcript Link</v>
      </c>
      <c r="M669" s="2" t="str">
        <f>HYPERLINK("https://files.afu.se/Downloads/Transcripts/Inception%20Radio%20(Mike%20Lucas)/2015 04 06 - Inception Radio Network - Jeanne D’Août - NightVision Radio_-cxP1dlpLAM - transcript (automated).pdf","Transcript Link")</f>
        <v>Transcript Link</v>
      </c>
    </row>
    <row r="670" spans="1:13" ht="390">
      <c r="A670" s="1" t="s">
        <v>2925</v>
      </c>
      <c r="B670" s="1" t="s">
        <v>13</v>
      </c>
      <c r="C670" s="4" t="s">
        <v>2926</v>
      </c>
      <c r="D670" s="1" t="s">
        <v>2927</v>
      </c>
      <c r="E670" s="1" t="s">
        <v>2928</v>
      </c>
      <c r="F670" s="4" t="s">
        <v>16</v>
      </c>
      <c r="G670" s="1" t="s">
        <v>17</v>
      </c>
      <c r="H670" s="1" t="s">
        <v>18</v>
      </c>
      <c r="I670" s="1" t="s">
        <v>19</v>
      </c>
      <c r="J670" s="1" t="s">
        <v>2929</v>
      </c>
      <c r="K670" s="1" t="s">
        <v>21</v>
      </c>
      <c r="L670" s="1" t="str">
        <f>HYPERLINK("https://files.afu.se/Downloads/Transcripts/Inception%20Radio%20(Mike%20Lucas)/2015 04 05 - Inception Radio Network - Steven &amp; Evan Strong - EPIC Voyages_TDgw74aJAnI - transcript (automated).pdf","Transcript Link")</f>
        <v>Transcript Link</v>
      </c>
      <c r="M670" s="2" t="str">
        <f>HYPERLINK("https://files.afu.se/Downloads/Transcripts/Inception%20Radio%20(Mike%20Lucas)/2015 04 05 - Inception Radio Network - Steven &amp; Evan Strong - EPIC Voyages_TDgw74aJAnI - transcript (automated).pdf","Transcript Link")</f>
        <v>Transcript Link</v>
      </c>
    </row>
    <row r="671" spans="1:13" ht="409.5">
      <c r="A671" s="1" t="s">
        <v>2930</v>
      </c>
      <c r="B671" s="1" t="s">
        <v>13</v>
      </c>
      <c r="C671" s="4" t="s">
        <v>2931</v>
      </c>
      <c r="D671" s="1" t="s">
        <v>2932</v>
      </c>
      <c r="E671" s="1" t="s">
        <v>2933</v>
      </c>
      <c r="F671" s="4" t="s">
        <v>16</v>
      </c>
      <c r="G671" s="1" t="s">
        <v>17</v>
      </c>
      <c r="H671" s="1" t="s">
        <v>18</v>
      </c>
      <c r="I671" s="1" t="s">
        <v>19</v>
      </c>
      <c r="J671" s="1" t="s">
        <v>2934</v>
      </c>
      <c r="K671" s="1" t="s">
        <v>21</v>
      </c>
      <c r="L671" s="1" t="str">
        <f>HYPERLINK("https://files.afu.se/Downloads/Transcripts/Inception%20Radio%20(Mike%20Lucas)/2015 04 04 - Inception Radio Network - Timothy Wyllie - NightVision Radio_qD-lB7uC7HA - transcript (automated).pdf","Transcript Link")</f>
        <v>Transcript Link</v>
      </c>
      <c r="M671" s="2" t="str">
        <f>HYPERLINK("https://files.afu.se/Downloads/Transcripts/Inception%20Radio%20(Mike%20Lucas)/2015 04 04 - Inception Radio Network - Timothy Wyllie - NightVision Radio_qD-lB7uC7HA - transcript (automated).pdf","Transcript Link")</f>
        <v>Transcript Link</v>
      </c>
    </row>
    <row r="672" spans="1:13" ht="330">
      <c r="A672" s="1" t="s">
        <v>2935</v>
      </c>
      <c r="B672" s="1" t="s">
        <v>13</v>
      </c>
      <c r="C672" s="4" t="s">
        <v>2936</v>
      </c>
      <c r="D672" s="1" t="s">
        <v>2937</v>
      </c>
      <c r="E672" s="1" t="s">
        <v>2938</v>
      </c>
      <c r="F672" s="4" t="s">
        <v>16</v>
      </c>
      <c r="G672" s="1" t="s">
        <v>17</v>
      </c>
      <c r="H672" s="1" t="s">
        <v>18</v>
      </c>
      <c r="I672" s="1" t="s">
        <v>19</v>
      </c>
      <c r="J672" s="1" t="s">
        <v>2939</v>
      </c>
      <c r="K672" s="1" t="s">
        <v>21</v>
      </c>
      <c r="L672" s="1" t="str">
        <f>HYPERLINK("https://files.afu.se/Downloads/Transcripts/Inception%20Radio%20(Mike%20Lucas)/2015 04 02 - Inception Radio Network - Richard Shaw - EPIC Voyages_BIUbeej2x0U - transcript (automated).pdf","Transcript Link")</f>
        <v>Transcript Link</v>
      </c>
      <c r="M672" s="2" t="str">
        <f>HYPERLINK("https://files.afu.se/Downloads/Transcripts/Inception%20Radio%20(Mike%20Lucas)/2015 04 02 - Inception Radio Network - Richard Shaw - EPIC Voyages_BIUbeej2x0U - transcript (automated).pdf","Transcript Link")</f>
        <v>Transcript Link</v>
      </c>
    </row>
    <row r="673" spans="1:13" ht="330">
      <c r="A673" s="1" t="s">
        <v>2935</v>
      </c>
      <c r="B673" s="1" t="s">
        <v>13</v>
      </c>
      <c r="C673" s="4" t="s">
        <v>2940</v>
      </c>
      <c r="D673" s="1" t="s">
        <v>2941</v>
      </c>
      <c r="E673" s="1" t="s">
        <v>2942</v>
      </c>
      <c r="F673" s="4" t="s">
        <v>16</v>
      </c>
      <c r="G673" s="1" t="s">
        <v>17</v>
      </c>
      <c r="H673" s="1" t="s">
        <v>18</v>
      </c>
      <c r="I673" s="1" t="s">
        <v>19</v>
      </c>
      <c r="J673" s="1" t="s">
        <v>2943</v>
      </c>
      <c r="K673" s="1" t="s">
        <v>21</v>
      </c>
      <c r="L673" s="1" t="str">
        <f>HYPERLINK("https://files.afu.se/Downloads/Transcripts/Inception%20Radio%20(Mike%20Lucas)/2015 04 02 - Inception Radio Network - Michael Horn - Alien Communication - California Mufon Radio_111I03HVyGo - transcript (automated).pdf","Transcript Link")</f>
        <v>Transcript Link</v>
      </c>
      <c r="M673" s="2" t="str">
        <f>HYPERLINK("https://files.afu.se/Downloads/Transcripts/Inception%20Radio%20(Mike%20Lucas)/2015 04 02 - Inception Radio Network - Michael Horn - Alien Communication - California Mufon Radio_111I03HVyGo - transcript (automated).pdf","Transcript Link")</f>
        <v>Transcript Link</v>
      </c>
    </row>
    <row r="674" spans="1:13" ht="240">
      <c r="A674" s="1" t="s">
        <v>2944</v>
      </c>
      <c r="B674" s="1" t="s">
        <v>13</v>
      </c>
      <c r="C674" s="4" t="s">
        <v>2945</v>
      </c>
      <c r="D674" s="1" t="s">
        <v>2946</v>
      </c>
      <c r="E674" s="1" t="s">
        <v>2947</v>
      </c>
      <c r="F674" s="4" t="s">
        <v>16</v>
      </c>
      <c r="G674" s="1" t="s">
        <v>17</v>
      </c>
      <c r="H674" s="1" t="s">
        <v>18</v>
      </c>
      <c r="I674" s="1" t="s">
        <v>19</v>
      </c>
      <c r="J674" s="1" t="s">
        <v>2948</v>
      </c>
      <c r="K674" s="1" t="s">
        <v>21</v>
      </c>
      <c r="L674" s="1" t="str">
        <f>HYPERLINK("https://files.afu.se/Downloads/Transcripts/Inception%20Radio%20(Mike%20Lucas)/2015 04 01 - Inception Radio Network - Laurent Martini - TruthFunders Radio_DNAl9EgEc5M - transcript (automated).pdf","Transcript Link")</f>
        <v>Transcript Link</v>
      </c>
      <c r="M674" s="2" t="str">
        <f>HYPERLINK("https://files.afu.se/Downloads/Transcripts/Inception%20Radio%20(Mike%20Lucas)/2015 04 01 - Inception Radio Network - Laurent Martini - TruthFunders Radio_DNAl9EgEc5M - transcript (automated).pdf","Transcript Link")</f>
        <v>Transcript Link</v>
      </c>
    </row>
    <row r="675" spans="1:13" ht="330">
      <c r="A675" s="1" t="s">
        <v>2944</v>
      </c>
      <c r="B675" s="1" t="s">
        <v>13</v>
      </c>
      <c r="C675" s="4" t="s">
        <v>2949</v>
      </c>
      <c r="D675" s="1" t="s">
        <v>2950</v>
      </c>
      <c r="E675" s="1" t="s">
        <v>2951</v>
      </c>
      <c r="F675" s="4" t="s">
        <v>16</v>
      </c>
      <c r="G675" s="1" t="s">
        <v>17</v>
      </c>
      <c r="H675" s="1" t="s">
        <v>18</v>
      </c>
      <c r="I675" s="1" t="s">
        <v>19</v>
      </c>
      <c r="J675" s="1" t="s">
        <v>2952</v>
      </c>
      <c r="K675" s="1" t="s">
        <v>21</v>
      </c>
      <c r="L675" s="1" t="str">
        <f>HYPERLINK("https://files.afu.se/Downloads/Transcripts/Inception%20Radio%20(Mike%20Lucas)/2015 04 01 - Inception Radio Network - Reverend Michael Carter - Just Energy Radio_HQnL9Qh8HPU - transcript (automated).pdf","Transcript Link")</f>
        <v>Transcript Link</v>
      </c>
      <c r="M675" s="2" t="str">
        <f>HYPERLINK("https://files.afu.se/Downloads/Transcripts/Inception%20Radio%20(Mike%20Lucas)/2015 04 01 - Inception Radio Network - Reverend Michael Carter - Just Energy Radio_HQnL9Qh8HPU - transcript (automated).pdf","Transcript Link")</f>
        <v>Transcript Link</v>
      </c>
    </row>
    <row r="676" spans="1:13" ht="300">
      <c r="A676" s="1" t="s">
        <v>2944</v>
      </c>
      <c r="B676" s="1" t="s">
        <v>13</v>
      </c>
      <c r="C676" s="4" t="s">
        <v>2953</v>
      </c>
      <c r="D676" s="1" t="s">
        <v>2954</v>
      </c>
      <c r="E676" s="1" t="s">
        <v>2955</v>
      </c>
      <c r="F676" s="4" t="s">
        <v>16</v>
      </c>
      <c r="G676" s="1" t="s">
        <v>17</v>
      </c>
      <c r="H676" s="1" t="s">
        <v>18</v>
      </c>
      <c r="I676" s="1" t="s">
        <v>19</v>
      </c>
      <c r="J676" s="1" t="s">
        <v>2956</v>
      </c>
      <c r="K676" s="1" t="s">
        <v>21</v>
      </c>
      <c r="L676" s="1" t="str">
        <f>HYPERLINK("https://files.afu.se/Downloads/Transcripts/Inception%20Radio%20(Mike%20Lucas)/2015 04 01 - Inception Radio Network - Reverend Michael Carter - NightVision Radio_4F3DiQtnh-0 - transcript (automated).pdf","Transcript Link")</f>
        <v>Transcript Link</v>
      </c>
      <c r="M676" s="2" t="str">
        <f>HYPERLINK("https://files.afu.se/Downloads/Transcripts/Inception%20Radio%20(Mike%20Lucas)/2015 04 01 - Inception Radio Network - Reverend Michael Carter - NightVision Radio_4F3DiQtnh-0 - transcript (automated).pdf","Transcript Link")</f>
        <v>Transcript Link</v>
      </c>
    </row>
    <row r="677" spans="1:13" ht="330">
      <c r="A677" s="1" t="s">
        <v>2957</v>
      </c>
      <c r="B677" s="1" t="s">
        <v>13</v>
      </c>
      <c r="C677" s="4" t="s">
        <v>2958</v>
      </c>
      <c r="D677" s="1" t="s">
        <v>2959</v>
      </c>
      <c r="E677" s="1" t="s">
        <v>2960</v>
      </c>
      <c r="F677" s="4" t="s">
        <v>16</v>
      </c>
      <c r="G677" s="1" t="s">
        <v>17</v>
      </c>
      <c r="H677" s="1" t="s">
        <v>18</v>
      </c>
      <c r="I677" s="1" t="s">
        <v>19</v>
      </c>
      <c r="J677" s="1" t="s">
        <v>2961</v>
      </c>
      <c r="K677" s="1" t="s">
        <v>21</v>
      </c>
      <c r="L677" s="1" t="str">
        <f>HYPERLINK("https://files.afu.se/Downloads/Transcripts/Inception%20Radio%20(Mike%20Lucas)/2015 03 29 - Inception Radio Network - Cain Carroll - Just Energy Radio_eMUBA6C9u-k - transcript (automated).pdf","Transcript Link")</f>
        <v>Transcript Link</v>
      </c>
      <c r="M677" s="2" t="str">
        <f>HYPERLINK("https://files.afu.se/Downloads/Transcripts/Inception%20Radio%20(Mike%20Lucas)/2015 03 29 - Inception Radio Network - Cain Carroll - Just Energy Radio_eMUBA6C9u-k - transcript (automated).pdf","Transcript Link")</f>
        <v>Transcript Link</v>
      </c>
    </row>
    <row r="678" spans="1:13" ht="390">
      <c r="A678" s="1" t="s">
        <v>2957</v>
      </c>
      <c r="B678" s="1" t="s">
        <v>13</v>
      </c>
      <c r="C678" s="4" t="s">
        <v>2962</v>
      </c>
      <c r="D678" s="1" t="s">
        <v>2963</v>
      </c>
      <c r="E678" s="1" t="s">
        <v>2964</v>
      </c>
      <c r="F678" s="4" t="s">
        <v>16</v>
      </c>
      <c r="G678" s="1" t="s">
        <v>17</v>
      </c>
      <c r="H678" s="1" t="s">
        <v>18</v>
      </c>
      <c r="I678" s="1" t="s">
        <v>19</v>
      </c>
      <c r="J678" s="1" t="s">
        <v>2965</v>
      </c>
      <c r="K678" s="1" t="s">
        <v>21</v>
      </c>
      <c r="L678" s="1" t="str">
        <f>HYPERLINK("https://files.afu.se/Downloads/Transcripts/Inception%20Radio%20(Mike%20Lucas)/2015 03 29 - Inception Radio Network - Sharon K  Gilbert - EPIC Voyages_8HaKi8TsyHY - transcript (automated).pdf","Transcript Link")</f>
        <v>Transcript Link</v>
      </c>
      <c r="M678" s="2" t="str">
        <f>HYPERLINK("https://files.afu.se/Downloads/Transcripts/Inception%20Radio%20(Mike%20Lucas)/2015 03 29 - Inception Radio Network - Sharon K  Gilbert - EPIC Voyages_8HaKi8TsyHY - transcript (automated).pdf","Transcript Link")</f>
        <v>Transcript Link</v>
      </c>
    </row>
    <row r="679" spans="1:13" ht="375">
      <c r="A679" s="1" t="s">
        <v>2957</v>
      </c>
      <c r="B679" s="1" t="s">
        <v>13</v>
      </c>
      <c r="C679" s="4" t="s">
        <v>2966</v>
      </c>
      <c r="D679" s="1" t="s">
        <v>2967</v>
      </c>
      <c r="E679" s="1" t="s">
        <v>2968</v>
      </c>
      <c r="F679" s="4" t="s">
        <v>16</v>
      </c>
      <c r="G679" s="1" t="s">
        <v>17</v>
      </c>
      <c r="H679" s="1" t="s">
        <v>18</v>
      </c>
      <c r="I679" s="1" t="s">
        <v>19</v>
      </c>
      <c r="J679" s="1" t="s">
        <v>2969</v>
      </c>
      <c r="K679" s="1" t="s">
        <v>21</v>
      </c>
      <c r="L679" s="1" t="str">
        <f>HYPERLINK("https://files.afu.se/Downloads/Transcripts/Inception%20Radio%20(Mike%20Lucas)/2015 03 29 - Inception Radio Network - Louis Buff Parry - EPIC Voyages_YUba7WeJiYU - transcript (automated).pdf","Transcript Link")</f>
        <v>Transcript Link</v>
      </c>
      <c r="M679" s="2" t="str">
        <f>HYPERLINK("https://files.afu.se/Downloads/Transcripts/Inception%20Radio%20(Mike%20Lucas)/2015 03 29 - Inception Radio Network - Louis Buff Parry - EPIC Voyages_YUba7WeJiYU - transcript (automated).pdf","Transcript Link")</f>
        <v>Transcript Link</v>
      </c>
    </row>
    <row r="680" spans="1:13" ht="300">
      <c r="A680" s="1" t="s">
        <v>2957</v>
      </c>
      <c r="B680" s="1" t="s">
        <v>13</v>
      </c>
      <c r="C680" s="4" t="s">
        <v>2970</v>
      </c>
      <c r="D680" s="1" t="s">
        <v>2971</v>
      </c>
      <c r="E680" s="1" t="s">
        <v>2972</v>
      </c>
      <c r="F680" s="4" t="s">
        <v>16</v>
      </c>
      <c r="G680" s="1" t="s">
        <v>17</v>
      </c>
      <c r="H680" s="1" t="s">
        <v>18</v>
      </c>
      <c r="I680" s="1" t="s">
        <v>19</v>
      </c>
      <c r="J680" s="1" t="s">
        <v>2973</v>
      </c>
      <c r="K680" s="1" t="s">
        <v>21</v>
      </c>
      <c r="L680" s="1" t="str">
        <f>HYPERLINK("https://files.afu.se/Downloads/Transcripts/Inception%20Radio%20(Mike%20Lucas)/2015 03 29 - Inception Radio Network - Betty &amp; Bob Luca 2.0 - Alien Abductions - PANG Radio - Insider's Preview_kX-rclu9xF0 - transcript (automated).pdf","Transcript Link")</f>
        <v>Transcript Link</v>
      </c>
      <c r="M680" s="2" t="str">
        <f>HYPERLINK("https://files.afu.se/Downloads/Transcripts/Inception%20Radio%20(Mike%20Lucas)/2015 03 29 - Inception Radio Network - Betty &amp; Bob Luca 2.0 - Alien Abductions - PANG Radio - Insider's Preview_kX-rclu9xF0 - transcript (automated).pdf","Transcript Link")</f>
        <v>Transcript Link</v>
      </c>
    </row>
    <row r="681" spans="1:13" ht="300">
      <c r="A681" s="1" t="s">
        <v>2974</v>
      </c>
      <c r="B681" s="1" t="s">
        <v>13</v>
      </c>
      <c r="C681" s="4" t="s">
        <v>2975</v>
      </c>
      <c r="D681" s="1" t="s">
        <v>2976</v>
      </c>
      <c r="E681" s="1" t="s">
        <v>2977</v>
      </c>
      <c r="F681" s="4" t="s">
        <v>16</v>
      </c>
      <c r="G681" s="1" t="s">
        <v>17</v>
      </c>
      <c r="H681" s="1" t="s">
        <v>18</v>
      </c>
      <c r="I681" s="1" t="s">
        <v>19</v>
      </c>
      <c r="J681" s="1" t="s">
        <v>2978</v>
      </c>
      <c r="K681" s="1" t="s">
        <v>21</v>
      </c>
      <c r="L681" s="1" t="str">
        <f>HYPERLINK("https://files.afu.se/Downloads/Transcripts/Inception%20Radio%20(Mike%20Lucas)/2015 03 28 - Inception Radio Network - Betty &amp; Bob Luca 1.0 - Alien Abductions - PANG Radio - Insider's Preview_VdcNaKvTy8s - transcript (automated).pdf","Transcript Link")</f>
        <v>Transcript Link</v>
      </c>
      <c r="M681" s="2" t="str">
        <f>HYPERLINK("https://files.afu.se/Downloads/Transcripts/Inception%20Radio%20(Mike%20Lucas)/2015 03 28 - Inception Radio Network - Betty &amp; Bob Luca 1.0 - Alien Abductions - PANG Radio - Insider's Preview_VdcNaKvTy8s - transcript (automated).pdf","Transcript Link")</f>
        <v>Transcript Link</v>
      </c>
    </row>
    <row r="682" spans="1:13" ht="345">
      <c r="A682" s="1" t="s">
        <v>2979</v>
      </c>
      <c r="B682" s="1" t="s">
        <v>13</v>
      </c>
      <c r="C682" s="4" t="s">
        <v>2980</v>
      </c>
      <c r="D682" s="1" t="s">
        <v>2981</v>
      </c>
      <c r="E682" s="1" t="s">
        <v>2982</v>
      </c>
      <c r="F682" s="4" t="s">
        <v>16</v>
      </c>
      <c r="G682" s="1" t="s">
        <v>17</v>
      </c>
      <c r="H682" s="1" t="s">
        <v>18</v>
      </c>
      <c r="I682" s="1" t="s">
        <v>19</v>
      </c>
      <c r="J682" s="1" t="s">
        <v>2983</v>
      </c>
      <c r="K682" s="1" t="s">
        <v>21</v>
      </c>
      <c r="L682" s="1" t="str">
        <f>HYPERLINK("https://files.afu.se/Downloads/Transcripts/Inception%20Radio%20(Mike%20Lucas)/2015 03 26 - Inception Radio Network - Rey Hernandez F.R.E.E. - Alien Encounters Phenomenon - California Mufon Radio_sdyZgp2FPxw - transcript (automated).pdf","Transcript Link")</f>
        <v>Transcript Link</v>
      </c>
      <c r="M682" s="2" t="str">
        <f>HYPERLINK("https://files.afu.se/Downloads/Transcripts/Inception%20Radio%20(Mike%20Lucas)/2015 03 26 - Inception Radio Network - Rey Hernandez F.R.E.E. - Alien Encounters Phenomenon - California Mufon Radio_sdyZgp2FPxw - transcript (automated).pdf","Transcript Link")</f>
        <v>Transcript Link</v>
      </c>
    </row>
    <row r="683" spans="1:13" ht="360">
      <c r="A683" s="1" t="s">
        <v>2979</v>
      </c>
      <c r="B683" s="1" t="s">
        <v>13</v>
      </c>
      <c r="C683" s="4" t="s">
        <v>2984</v>
      </c>
      <c r="D683" s="1" t="s">
        <v>2985</v>
      </c>
      <c r="E683" s="1" t="s">
        <v>2986</v>
      </c>
      <c r="F683" s="4" t="s">
        <v>16</v>
      </c>
      <c r="G683" s="1" t="s">
        <v>17</v>
      </c>
      <c r="H683" s="1" t="s">
        <v>18</v>
      </c>
      <c r="I683" s="1" t="s">
        <v>19</v>
      </c>
      <c r="J683" s="1" t="s">
        <v>2987</v>
      </c>
      <c r="K683" s="1" t="s">
        <v>21</v>
      </c>
      <c r="L683" s="1" t="str">
        <f>HYPERLINK("https://files.afu.se/Downloads/Transcripts/Inception%20Radio%20(Mike%20Lucas)/2015 03 26 - Inception Radio Network - TruthFunders - Funding UFO Research - California Mufon Radio_SWEwxVSAAQs - transcript (automated).pdf","Transcript Link")</f>
        <v>Transcript Link</v>
      </c>
      <c r="M683" s="2" t="str">
        <f>HYPERLINK("https://files.afu.se/Downloads/Transcripts/Inception%20Radio%20(Mike%20Lucas)/2015 03 26 - Inception Radio Network - TruthFunders - Funding UFO Research - California Mufon Radio_SWEwxVSAAQs - transcript (automated).pdf","Transcript Link")</f>
        <v>Transcript Link</v>
      </c>
    </row>
    <row r="684" spans="1:13" ht="300">
      <c r="A684" s="1" t="s">
        <v>2979</v>
      </c>
      <c r="B684" s="1" t="s">
        <v>13</v>
      </c>
      <c r="C684" s="4" t="s">
        <v>2988</v>
      </c>
      <c r="D684" s="1" t="s">
        <v>2989</v>
      </c>
      <c r="E684" s="1" t="s">
        <v>2990</v>
      </c>
      <c r="F684" s="4" t="s">
        <v>16</v>
      </c>
      <c r="G684" s="1" t="s">
        <v>17</v>
      </c>
      <c r="H684" s="1" t="s">
        <v>18</v>
      </c>
      <c r="I684" s="1" t="s">
        <v>19</v>
      </c>
      <c r="J684" s="1" t="s">
        <v>2991</v>
      </c>
      <c r="K684" s="1" t="s">
        <v>21</v>
      </c>
      <c r="L684" s="1" t="str">
        <f>HYPERLINK("https://files.afu.se/Downloads/Transcripts/Inception%20Radio%20(Mike%20Lucas)/2015 03 26 - Inception Radio Network - James Clarkson - Roswell UFO Crash - PANG Radio - Insider's Preview_NyEup1e8Y2g - transcript (automated).pdf","Transcript Link")</f>
        <v>Transcript Link</v>
      </c>
      <c r="M684" s="2" t="str">
        <f>HYPERLINK("https://files.afu.se/Downloads/Transcripts/Inception%20Radio%20(Mike%20Lucas)/2015 03 26 - Inception Radio Network - James Clarkson - Roswell UFO Crash - PANG Radio - Insider's Preview_NyEup1e8Y2g - transcript (automated).pdf","Transcript Link")</f>
        <v>Transcript Link</v>
      </c>
    </row>
    <row r="685" spans="1:13" ht="345">
      <c r="A685" s="1" t="s">
        <v>2992</v>
      </c>
      <c r="B685" s="1" t="s">
        <v>13</v>
      </c>
      <c r="C685" s="4" t="s">
        <v>2993</v>
      </c>
      <c r="D685" s="1" t="s">
        <v>2994</v>
      </c>
      <c r="E685" s="1" t="s">
        <v>2995</v>
      </c>
      <c r="F685" s="4" t="s">
        <v>16</v>
      </c>
      <c r="G685" s="1" t="s">
        <v>17</v>
      </c>
      <c r="H685" s="1" t="s">
        <v>18</v>
      </c>
      <c r="I685" s="1" t="s">
        <v>19</v>
      </c>
      <c r="J685" s="1" t="s">
        <v>2996</v>
      </c>
      <c r="K685" s="1" t="s">
        <v>21</v>
      </c>
      <c r="L685" s="1" t="str">
        <f>HYPERLINK("https://files.afu.se/Downloads/Transcripts/Inception%20Radio%20(Mike%20Lucas)/2015 03 25 - Inception Radio Network - Plutronus 2.0 - The Orb Phenomenon - California Mufon Radio_syBUbHFnLJA - transcript (automated).pdf","Transcript Link")</f>
        <v>Transcript Link</v>
      </c>
      <c r="M685" s="2" t="str">
        <f>HYPERLINK("https://files.afu.se/Downloads/Transcripts/Inception%20Radio%20(Mike%20Lucas)/2015 03 25 - Inception Radio Network - Plutronus 2.0 - The Orb Phenomenon - California Mufon Radio_syBUbHFnLJA - transcript (automated).pdf","Transcript Link")</f>
        <v>Transcript Link</v>
      </c>
    </row>
    <row r="686" spans="1:13" ht="300">
      <c r="A686" s="1" t="s">
        <v>2992</v>
      </c>
      <c r="B686" s="1" t="s">
        <v>13</v>
      </c>
      <c r="C686" s="4" t="s">
        <v>2997</v>
      </c>
      <c r="D686" s="1" t="s">
        <v>2998</v>
      </c>
      <c r="E686" s="1" t="s">
        <v>2999</v>
      </c>
      <c r="F686" s="4" t="s">
        <v>16</v>
      </c>
      <c r="G686" s="1" t="s">
        <v>17</v>
      </c>
      <c r="H686" s="1" t="s">
        <v>18</v>
      </c>
      <c r="I686" s="1" t="s">
        <v>19</v>
      </c>
      <c r="J686" s="1" t="s">
        <v>3000</v>
      </c>
      <c r="K686" s="1" t="s">
        <v>21</v>
      </c>
      <c r="L686" s="1" t="str">
        <f>HYPERLINK("https://files.afu.se/Downloads/Transcripts/Inception%20Radio%20(Mike%20Lucas)/2015 03 25 - Inception Radio Network - Andrea Perron - Real Haunted Houses' - EPIC Voyages_1OnjJpw3so0 - transcript (automated).pdf","Transcript Link")</f>
        <v>Transcript Link</v>
      </c>
      <c r="M686" s="2" t="str">
        <f>HYPERLINK("https://files.afu.se/Downloads/Transcripts/Inception%20Radio%20(Mike%20Lucas)/2015 03 25 - Inception Radio Network - Andrea Perron - Real Haunted Houses' - EPIC Voyages_1OnjJpw3so0 - transcript (automated).pdf","Transcript Link")</f>
        <v>Transcript Link</v>
      </c>
    </row>
    <row r="687" spans="1:13" ht="409.5">
      <c r="A687" s="1" t="s">
        <v>2992</v>
      </c>
      <c r="B687" s="1" t="s">
        <v>13</v>
      </c>
      <c r="C687" s="4" t="s">
        <v>3001</v>
      </c>
      <c r="D687" s="1" t="s">
        <v>3002</v>
      </c>
      <c r="E687" s="1" t="s">
        <v>3003</v>
      </c>
      <c r="F687" s="4" t="s">
        <v>16</v>
      </c>
      <c r="G687" s="1" t="s">
        <v>17</v>
      </c>
      <c r="H687" s="1" t="s">
        <v>18</v>
      </c>
      <c r="I687" s="1" t="s">
        <v>19</v>
      </c>
      <c r="J687" s="1" t="s">
        <v>3004</v>
      </c>
      <c r="K687" s="1" t="s">
        <v>21</v>
      </c>
      <c r="L687" s="1" t="str">
        <f>HYPERLINK("https://files.afu.se/Downloads/Transcripts/Inception%20Radio%20(Mike%20Lucas)/2015 03 25 - Inception Radio Network - Erich von Däniken - Just Energy Radio_Z4oeqMy8aHs - transcript (automated).pdf","Transcript Link")</f>
        <v>Transcript Link</v>
      </c>
      <c r="M687" s="2" t="str">
        <f>HYPERLINK("https://files.afu.se/Downloads/Transcripts/Inception%20Radio%20(Mike%20Lucas)/2015 03 25 - Inception Radio Network - Erich von Däniken - Just Energy Radio_Z4oeqMy8aHs - transcript (automated).pdf","Transcript Link")</f>
        <v>Transcript Link</v>
      </c>
    </row>
    <row r="688" spans="1:13" ht="375">
      <c r="A688" s="1" t="s">
        <v>3005</v>
      </c>
      <c r="B688" s="1" t="s">
        <v>13</v>
      </c>
      <c r="C688" s="4" t="s">
        <v>3006</v>
      </c>
      <c r="D688" s="1" t="s">
        <v>3007</v>
      </c>
      <c r="E688" s="1" t="s">
        <v>3008</v>
      </c>
      <c r="F688" s="4" t="s">
        <v>16</v>
      </c>
      <c r="G688" s="1" t="s">
        <v>17</v>
      </c>
      <c r="H688" s="1" t="s">
        <v>18</v>
      </c>
      <c r="I688" s="1" t="s">
        <v>19</v>
      </c>
      <c r="J688" s="1" t="s">
        <v>3009</v>
      </c>
      <c r="K688" s="1" t="s">
        <v>21</v>
      </c>
      <c r="L688" s="1" t="str">
        <f>HYPERLINK("https://files.afu.se/Downloads/Transcripts/Inception%20Radio%20(Mike%20Lucas)/2015 03 24 - Inception Radio Network - Johnathan Nolan - UFO Bases - California Mufon Radio_mJ8i2MXxLEg - transcript (automated).pdf","Transcript Link")</f>
        <v>Transcript Link</v>
      </c>
      <c r="M688" s="2" t="str">
        <f>HYPERLINK("https://files.afu.se/Downloads/Transcripts/Inception%20Radio%20(Mike%20Lucas)/2015 03 24 - Inception Radio Network - Johnathan Nolan - UFO Bases - California Mufon Radio_mJ8i2MXxLEg - transcript (automated).pdf","Transcript Link")</f>
        <v>Transcript Link</v>
      </c>
    </row>
    <row r="689" spans="1:13" ht="405">
      <c r="A689" s="1" t="s">
        <v>3005</v>
      </c>
      <c r="B689" s="1" t="s">
        <v>13</v>
      </c>
      <c r="C689" s="4" t="s">
        <v>3010</v>
      </c>
      <c r="D689" s="1" t="s">
        <v>3011</v>
      </c>
      <c r="E689" s="1" t="s">
        <v>3012</v>
      </c>
      <c r="F689" s="4" t="s">
        <v>16</v>
      </c>
      <c r="G689" s="1" t="s">
        <v>17</v>
      </c>
      <c r="H689" s="1" t="s">
        <v>18</v>
      </c>
      <c r="I689" s="1" t="s">
        <v>19</v>
      </c>
      <c r="J689" s="1" t="s">
        <v>3013</v>
      </c>
      <c r="K689" s="1" t="s">
        <v>21</v>
      </c>
      <c r="L689" s="1" t="str">
        <f>HYPERLINK("https://files.afu.se/Downloads/Transcripts/Inception%20Radio%20(Mike%20Lucas)/2015 03 24 - Inception Radio Network - Prof. Erick Williams - Mind Reading - TruthFunders Radio_vNjOGNaIAds - transcript (automated).pdf","Transcript Link")</f>
        <v>Transcript Link</v>
      </c>
      <c r="M689" s="2" t="str">
        <f>HYPERLINK("https://files.afu.se/Downloads/Transcripts/Inception%20Radio%20(Mike%20Lucas)/2015 03 24 - Inception Radio Network - Prof. Erick Williams - Mind Reading - TruthFunders Radio_vNjOGNaIAds - transcript (automated).pdf","Transcript Link")</f>
        <v>Transcript Link</v>
      </c>
    </row>
    <row r="690" spans="1:13" ht="390">
      <c r="A690" s="1" t="s">
        <v>3005</v>
      </c>
      <c r="B690" s="1" t="s">
        <v>13</v>
      </c>
      <c r="C690" s="4" t="s">
        <v>3014</v>
      </c>
      <c r="D690" s="1" t="s">
        <v>3015</v>
      </c>
      <c r="E690" s="1" t="s">
        <v>3016</v>
      </c>
      <c r="F690" s="4" t="s">
        <v>16</v>
      </c>
      <c r="G690" s="1" t="s">
        <v>17</v>
      </c>
      <c r="H690" s="1" t="s">
        <v>18</v>
      </c>
      <c r="I690" s="1" t="s">
        <v>19</v>
      </c>
      <c r="J690" s="1" t="s">
        <v>3017</v>
      </c>
      <c r="K690" s="1" t="s">
        <v>21</v>
      </c>
      <c r="L690" s="1" t="str">
        <f>HYPERLINK("https://files.afu.se/Downloads/Transcripts/Inception%20Radio%20(Mike%20Lucas)/2015 03 24 - Inception Radio Network - Mark Schwartz &amp; Art Webb - Premiere Show -TruthFunders Radio_OIB6wUKPEGQ - transcript (automated).pdf","Transcript Link")</f>
        <v>Transcript Link</v>
      </c>
      <c r="M690" s="2" t="str">
        <f>HYPERLINK("https://files.afu.se/Downloads/Transcripts/Inception%20Radio%20(Mike%20Lucas)/2015 03 24 - Inception Radio Network - Mark Schwartz &amp; Art Webb - Premiere Show -TruthFunders Radio_OIB6wUKPEGQ - transcript (automated).pdf","Transcript Link")</f>
        <v>Transcript Link</v>
      </c>
    </row>
    <row r="691" spans="1:13" ht="409.5">
      <c r="A691" s="1" t="s">
        <v>3005</v>
      </c>
      <c r="B691" s="1" t="s">
        <v>13</v>
      </c>
      <c r="C691" s="4" t="s">
        <v>3018</v>
      </c>
      <c r="D691" s="1" t="s">
        <v>3019</v>
      </c>
      <c r="E691" s="1" t="s">
        <v>3020</v>
      </c>
      <c r="F691" s="4" t="s">
        <v>16</v>
      </c>
      <c r="G691" s="1" t="s">
        <v>17</v>
      </c>
      <c r="H691" s="1" t="s">
        <v>18</v>
      </c>
      <c r="I691" s="1" t="s">
        <v>19</v>
      </c>
      <c r="J691" s="1" t="s">
        <v>3021</v>
      </c>
      <c r="K691" s="1" t="s">
        <v>21</v>
      </c>
      <c r="L691" s="1" t="str">
        <f>HYPERLINK("https://files.afu.se/Downloads/Transcripts/Inception%20Radio%20(Mike%20Lucas)/2015 03 24 - Inception Radio Network - Mark Zaskey - Cryptid DNA Samples - PANG Radio - Insider's Preview_nz-fKMz7trI - transcript (automated).pdf","Transcript Link")</f>
        <v>Transcript Link</v>
      </c>
      <c r="M691" s="2" t="str">
        <f>HYPERLINK("https://files.afu.se/Downloads/Transcripts/Inception%20Radio%20(Mike%20Lucas)/2015 03 24 - Inception Radio Network - Mark Zaskey - Cryptid DNA Samples - PANG Radio - Insider's Preview_nz-fKMz7trI - transcript (automated).pdf","Transcript Link")</f>
        <v>Transcript Link</v>
      </c>
    </row>
    <row r="692" spans="1:13" ht="405">
      <c r="A692" s="1" t="s">
        <v>3005</v>
      </c>
      <c r="B692" s="1" t="s">
        <v>13</v>
      </c>
      <c r="C692" s="4" t="s">
        <v>3022</v>
      </c>
      <c r="D692" s="1" t="s">
        <v>3023</v>
      </c>
      <c r="E692" s="1" t="s">
        <v>3024</v>
      </c>
      <c r="F692" s="4" t="s">
        <v>16</v>
      </c>
      <c r="G692" s="1" t="s">
        <v>17</v>
      </c>
      <c r="H692" s="1" t="s">
        <v>18</v>
      </c>
      <c r="I692" s="1" t="s">
        <v>19</v>
      </c>
      <c r="J692" s="1" t="s">
        <v>3025</v>
      </c>
      <c r="K692" s="1" t="s">
        <v>21</v>
      </c>
      <c r="L692" s="1" t="str">
        <f>HYPERLINK("https://files.afu.se/Downloads/Transcripts/Inception%20Radio%20(Mike%20Lucas)/2015 03 24 - Inception Radio Network - Edwin and Marsha Becker - NightVision Radio_TvCzdlOZ6Ks - transcript (automated).pdf","Transcript Link")</f>
        <v>Transcript Link</v>
      </c>
      <c r="M692" s="2" t="str">
        <f>HYPERLINK("https://files.afu.se/Downloads/Transcripts/Inception%20Radio%20(Mike%20Lucas)/2015 03 24 - Inception Radio Network - Edwin and Marsha Becker - NightVision Radio_TvCzdlOZ6Ks - transcript (automated).pdf","Transcript Link")</f>
        <v>Transcript Link</v>
      </c>
    </row>
    <row r="693" spans="1:13" ht="375">
      <c r="A693" s="1" t="s">
        <v>3005</v>
      </c>
      <c r="B693" s="1" t="s">
        <v>13</v>
      </c>
      <c r="C693" s="4" t="s">
        <v>3026</v>
      </c>
      <c r="D693" s="1" t="s">
        <v>3027</v>
      </c>
      <c r="E693" s="1" t="s">
        <v>3028</v>
      </c>
      <c r="F693" s="4" t="s">
        <v>16</v>
      </c>
      <c r="G693" s="1" t="s">
        <v>17</v>
      </c>
      <c r="H693" s="1" t="s">
        <v>18</v>
      </c>
      <c r="I693" s="1" t="s">
        <v>19</v>
      </c>
      <c r="J693" s="1" t="s">
        <v>3029</v>
      </c>
      <c r="K693" s="1" t="s">
        <v>21</v>
      </c>
      <c r="L693" s="1" t="str">
        <f>HYPERLINK("https://files.afu.se/Downloads/Transcripts/Inception%20Radio%20(Mike%20Lucas)/2015 03 24 - Inception Radio Network - Gary Wagman &amp; Chef AJ - Just Energy Radio_LCB9rhVaHuc - transcript (automated).pdf","Transcript Link")</f>
        <v>Transcript Link</v>
      </c>
      <c r="M693" s="2" t="str">
        <f>HYPERLINK("https://files.afu.se/Downloads/Transcripts/Inception%20Radio%20(Mike%20Lucas)/2015 03 24 - Inception Radio Network - Gary Wagman &amp; Chef AJ - Just Energy Radio_LCB9rhVaHuc - transcript (automated).pdf","Transcript Link")</f>
        <v>Transcript Link</v>
      </c>
    </row>
    <row r="694" spans="1:13" ht="409.5">
      <c r="A694" s="1" t="s">
        <v>3005</v>
      </c>
      <c r="B694" s="1" t="s">
        <v>13</v>
      </c>
      <c r="C694" s="4" t="s">
        <v>3030</v>
      </c>
      <c r="D694" s="1" t="s">
        <v>3031</v>
      </c>
      <c r="E694" s="1" t="s">
        <v>3032</v>
      </c>
      <c r="F694" s="4" t="s">
        <v>16</v>
      </c>
      <c r="G694" s="1" t="s">
        <v>17</v>
      </c>
      <c r="H694" s="1" t="s">
        <v>18</v>
      </c>
      <c r="I694" s="1" t="s">
        <v>19</v>
      </c>
      <c r="J694" s="1" t="s">
        <v>3033</v>
      </c>
      <c r="K694" s="1" t="s">
        <v>21</v>
      </c>
      <c r="L694" s="1" t="str">
        <f>HYPERLINK("https://files.afu.se/Downloads/Transcripts/Inception%20Radio%20(Mike%20Lucas)/2015 03 24 - Inception Radio Network - Walter Bosley - NightVision Radio_rEw7TMv5FxI - transcript (automated).pdf","Transcript Link")</f>
        <v>Transcript Link</v>
      </c>
      <c r="M694" s="2" t="str">
        <f>HYPERLINK("https://files.afu.se/Downloads/Transcripts/Inception%20Radio%20(Mike%20Lucas)/2015 03 24 - Inception Radio Network - Walter Bosley - NightVision Radio_rEw7TMv5FxI - transcript (automated).pdf","Transcript Link")</f>
        <v>Transcript Link</v>
      </c>
    </row>
    <row r="695" spans="1:13" ht="409.5">
      <c r="A695" s="1" t="s">
        <v>3034</v>
      </c>
      <c r="B695" s="1" t="s">
        <v>13</v>
      </c>
      <c r="C695" s="4" t="s">
        <v>3035</v>
      </c>
      <c r="D695" s="1" t="s">
        <v>3036</v>
      </c>
      <c r="E695" s="1" t="s">
        <v>3037</v>
      </c>
      <c r="F695" s="4" t="s">
        <v>16</v>
      </c>
      <c r="G695" s="1" t="s">
        <v>17</v>
      </c>
      <c r="H695" s="1" t="s">
        <v>18</v>
      </c>
      <c r="I695" s="1" t="s">
        <v>19</v>
      </c>
      <c r="J695" s="1" t="s">
        <v>3038</v>
      </c>
      <c r="K695" s="1" t="s">
        <v>21</v>
      </c>
      <c r="L695" s="1" t="str">
        <f>HYPERLINK("https://files.afu.se/Downloads/Transcripts/Inception%20Radio%20(Mike%20Lucas)/2015 03 23 - Inception Radio Network - Lorien Fenton - All About UFOs - Californa Mufon Radio_lryXpVUSMAo - transcript (automated).pdf","Transcript Link")</f>
        <v>Transcript Link</v>
      </c>
      <c r="M695" s="2" t="str">
        <f>HYPERLINK("https://files.afu.se/Downloads/Transcripts/Inception%20Radio%20(Mike%20Lucas)/2015 03 23 - Inception Radio Network - Lorien Fenton - All About UFOs - Californa Mufon Radio_lryXpVUSMAo - transcript (automated).pdf","Transcript Link")</f>
        <v>Transcript Link</v>
      </c>
    </row>
    <row r="696" spans="1:13" ht="150">
      <c r="A696" s="1" t="s">
        <v>3034</v>
      </c>
      <c r="B696" s="1" t="s">
        <v>13</v>
      </c>
      <c r="C696" s="4" t="s">
        <v>3039</v>
      </c>
      <c r="D696" s="1" t="s">
        <v>3040</v>
      </c>
      <c r="F696" s="4" t="s">
        <v>16</v>
      </c>
      <c r="G696" s="1" t="s">
        <v>17</v>
      </c>
      <c r="H696" s="1" t="s">
        <v>18</v>
      </c>
      <c r="I696" s="1" t="s">
        <v>19</v>
      </c>
      <c r="J696" s="1" t="s">
        <v>3041</v>
      </c>
      <c r="K696" s="1" t="s">
        <v>21</v>
      </c>
      <c r="L696" s="1" t="str">
        <f>HYPERLINK("https://files.afu.se/Downloads/Transcripts/Inception%20Radio%20(Mike%20Lucas)/2015 03 23 - Inception Radio Network - PANG Radio Station ID_qz-T_ggPpEs - transcript (automated).pdf","Transcript Link")</f>
        <v>Transcript Link</v>
      </c>
      <c r="M696" s="2" t="str">
        <f>HYPERLINK("https://files.afu.se/Downloads/Transcripts/Inception%20Radio%20(Mike%20Lucas)/2015 03 23 - Inception Radio Network - PANG Radio Station ID_qz-T_ggPpEs - transcript (automated).pdf","Transcript Link")</f>
        <v>Transcript Link</v>
      </c>
    </row>
    <row r="697" spans="1:13" ht="409.5">
      <c r="A697" s="1" t="s">
        <v>3034</v>
      </c>
      <c r="B697" s="1" t="s">
        <v>13</v>
      </c>
      <c r="C697" s="4" t="s">
        <v>3042</v>
      </c>
      <c r="D697" s="1" t="s">
        <v>3043</v>
      </c>
      <c r="E697" s="1" t="s">
        <v>3044</v>
      </c>
      <c r="F697" s="4" t="s">
        <v>16</v>
      </c>
      <c r="G697" s="1" t="s">
        <v>17</v>
      </c>
      <c r="H697" s="1" t="s">
        <v>18</v>
      </c>
      <c r="I697" s="1" t="s">
        <v>19</v>
      </c>
      <c r="J697" s="1" t="s">
        <v>3045</v>
      </c>
      <c r="K697" s="1" t="s">
        <v>21</v>
      </c>
      <c r="L697" s="1" t="str">
        <f>HYPERLINK("https://files.afu.se/Downloads/Transcripts/Inception%20Radio%20(Mike%20Lucas)/2015 03 23 - Inception Radio Network - Louis Buff Parry 2.0 - EPIC Voyages_Saoa17t36O0 - transcript (automated).pdf","Transcript Link")</f>
        <v>Transcript Link</v>
      </c>
      <c r="M697" s="2" t="str">
        <f>HYPERLINK("https://files.afu.se/Downloads/Transcripts/Inception%20Radio%20(Mike%20Lucas)/2015 03 23 - Inception Radio Network - Louis Buff Parry 2.0 - EPIC Voyages_Saoa17t36O0 - transcript (automated).pdf","Transcript Link")</f>
        <v>Transcript Link</v>
      </c>
    </row>
    <row r="698" spans="1:13" ht="345">
      <c r="A698" s="1" t="s">
        <v>3046</v>
      </c>
      <c r="B698" s="1" t="s">
        <v>13</v>
      </c>
      <c r="C698" s="4" t="s">
        <v>3047</v>
      </c>
      <c r="D698" s="1" t="s">
        <v>3048</v>
      </c>
      <c r="E698" s="1" t="s">
        <v>3049</v>
      </c>
      <c r="F698" s="4" t="s">
        <v>16</v>
      </c>
      <c r="G698" s="1" t="s">
        <v>17</v>
      </c>
      <c r="H698" s="1" t="s">
        <v>18</v>
      </c>
      <c r="I698" s="1" t="s">
        <v>19</v>
      </c>
      <c r="J698" s="1" t="s">
        <v>3050</v>
      </c>
      <c r="K698" s="1" t="s">
        <v>21</v>
      </c>
      <c r="L698" s="1" t="str">
        <f>HYPERLINK("https://files.afu.se/Downloads/Transcripts/Inception%20Radio%20(Mike%20Lucas)/2015 03 22 - Inception Radio Network - Bill &amp; Nancy Birnes - UFO Magazine Cases - PANG Radio - Insider's Preview_H7txlvR1mnU - transcript (automated).pdf","Transcript Link")</f>
        <v>Transcript Link</v>
      </c>
      <c r="M698" s="2" t="str">
        <f>HYPERLINK("https://files.afu.se/Downloads/Transcripts/Inception%20Radio%20(Mike%20Lucas)/2015 03 22 - Inception Radio Network - Bill &amp; Nancy Birnes - UFO Magazine Cases - PANG Radio - Insider's Preview_H7txlvR1mnU - transcript (automated).pdf","Transcript Link")</f>
        <v>Transcript Link</v>
      </c>
    </row>
    <row r="699" spans="1:13" ht="150">
      <c r="A699" s="1" t="s">
        <v>3051</v>
      </c>
      <c r="B699" s="1" t="s">
        <v>13</v>
      </c>
      <c r="C699" s="4" t="s">
        <v>3052</v>
      </c>
      <c r="D699" s="1" t="s">
        <v>3053</v>
      </c>
      <c r="F699" s="4" t="s">
        <v>16</v>
      </c>
      <c r="G699" s="1" t="s">
        <v>17</v>
      </c>
      <c r="H699" s="1" t="s">
        <v>18</v>
      </c>
      <c r="I699" s="1" t="s">
        <v>19</v>
      </c>
      <c r="J699" s="1" t="s">
        <v>3054</v>
      </c>
      <c r="K699" s="1" t="s">
        <v>21</v>
      </c>
      <c r="L699" s="1" t="str">
        <f>HYPERLINK("https://files.afu.se/Downloads/Transcripts/Inception%20Radio%20(Mike%20Lucas)/2015 03 21 - Inception Radio Network - California Mufon Radio Station ID_L4I_CsjH8zw - transcript (automated).pdf","Transcript Link")</f>
        <v>Transcript Link</v>
      </c>
      <c r="M699" s="2" t="str">
        <f>HYPERLINK("https://files.afu.se/Downloads/Transcripts/Inception%20Radio%20(Mike%20Lucas)/2015 03 21 - Inception Radio Network - California Mufon Radio Station ID_L4I_CsjH8zw - transcript (automated).pdf","Transcript Link")</f>
        <v>Transcript Link</v>
      </c>
    </row>
    <row r="700" spans="1:13" ht="409.5">
      <c r="A700" s="1" t="s">
        <v>3055</v>
      </c>
      <c r="B700" s="1" t="s">
        <v>13</v>
      </c>
      <c r="C700" s="4" t="s">
        <v>3056</v>
      </c>
      <c r="D700" s="1" t="s">
        <v>3057</v>
      </c>
      <c r="E700" s="1" t="s">
        <v>3058</v>
      </c>
      <c r="F700" s="4" t="s">
        <v>16</v>
      </c>
      <c r="G700" s="1" t="s">
        <v>17</v>
      </c>
      <c r="H700" s="1" t="s">
        <v>18</v>
      </c>
      <c r="I700" s="1" t="s">
        <v>19</v>
      </c>
      <c r="J700" s="1" t="s">
        <v>3059</v>
      </c>
      <c r="K700" s="1" t="s">
        <v>21</v>
      </c>
      <c r="L700" s="1" t="str">
        <f>HYPERLINK("https://files.afu.se/Downloads/Transcripts/Inception%20Radio%20(Mike%20Lucas)/2015 03 20 - Inception Radio Network - Keith Blanchard &amp; Mary Sutherland - Just Energy Radio_-V8gbdhidos - transcript (automated).pdf","Transcript Link")</f>
        <v>Transcript Link</v>
      </c>
      <c r="M700" s="2" t="str">
        <f>HYPERLINK("https://files.afu.se/Downloads/Transcripts/Inception%20Radio%20(Mike%20Lucas)/2015 03 20 - Inception Radio Network - Keith Blanchard &amp; Mary Sutherland - Just Energy Radio_-V8gbdhidos - transcript (automated).pdf","Transcript Link")</f>
        <v>Transcript Link</v>
      </c>
    </row>
    <row r="701" spans="1:13" ht="409.5">
      <c r="A701" s="1" t="s">
        <v>3060</v>
      </c>
      <c r="B701" s="1" t="s">
        <v>13</v>
      </c>
      <c r="C701" s="4" t="s">
        <v>3061</v>
      </c>
      <c r="D701" s="1" t="s">
        <v>3062</v>
      </c>
      <c r="E701" s="1" t="s">
        <v>3063</v>
      </c>
      <c r="F701" s="4" t="s">
        <v>16</v>
      </c>
      <c r="G701" s="1" t="s">
        <v>17</v>
      </c>
      <c r="H701" s="1" t="s">
        <v>18</v>
      </c>
      <c r="I701" s="1" t="s">
        <v>19</v>
      </c>
      <c r="J701" s="1" t="s">
        <v>3064</v>
      </c>
      <c r="K701" s="1" t="s">
        <v>21</v>
      </c>
      <c r="L701" s="1" t="str">
        <f>HYPERLINK("https://files.afu.se/Downloads/Transcripts/Inception%20Radio%20(Mike%20Lucas)/2015 03 19 - Inception Radio Network - Jose Escamilla - The Moon in Color - TruthFunders Radio_Zf0j8b8Gprg - transcript (automated).pdf","Transcript Link")</f>
        <v>Transcript Link</v>
      </c>
      <c r="M701" s="2" t="str">
        <f>HYPERLINK("https://files.afu.se/Downloads/Transcripts/Inception%20Radio%20(Mike%20Lucas)/2015 03 19 - Inception Radio Network - Jose Escamilla - The Moon in Color - TruthFunders Radio_Zf0j8b8Gprg - transcript (automated).pdf","Transcript Link")</f>
        <v>Transcript Link</v>
      </c>
    </row>
    <row r="702" spans="1:13" ht="409.5">
      <c r="A702" s="1" t="s">
        <v>3060</v>
      </c>
      <c r="B702" s="1" t="s">
        <v>13</v>
      </c>
      <c r="C702" s="4" t="s">
        <v>3065</v>
      </c>
      <c r="D702" s="1" t="s">
        <v>3066</v>
      </c>
      <c r="E702" s="1" t="s">
        <v>3067</v>
      </c>
      <c r="F702" s="4" t="s">
        <v>16</v>
      </c>
      <c r="G702" s="1" t="s">
        <v>17</v>
      </c>
      <c r="H702" s="1" t="s">
        <v>18</v>
      </c>
      <c r="I702" s="1" t="s">
        <v>19</v>
      </c>
      <c r="J702" s="1" t="s">
        <v>3068</v>
      </c>
      <c r="K702" s="1" t="s">
        <v>21</v>
      </c>
      <c r="L702" s="1" t="str">
        <f>HYPERLINK("https://files.afu.se/Downloads/Transcripts/Inception%20Radio%20(Mike%20Lucas)/2015 03 19 - Inception Radio Network - Rob &amp; Trish MacGregor - EPIC Voyages_Z1D16A4ADQc - transcript (automated).pdf","Transcript Link")</f>
        <v>Transcript Link</v>
      </c>
      <c r="M702" s="2" t="str">
        <f>HYPERLINK("https://files.afu.se/Downloads/Transcripts/Inception%20Radio%20(Mike%20Lucas)/2015 03 19 - Inception Radio Network - Rob &amp; Trish MacGregor - EPIC Voyages_Z1D16A4ADQc - transcript (automated).pdf","Transcript Link")</f>
        <v>Transcript Link</v>
      </c>
    </row>
    <row r="703" spans="1:13" ht="409.5">
      <c r="A703" s="1" t="s">
        <v>3069</v>
      </c>
      <c r="B703" s="1" t="s">
        <v>13</v>
      </c>
      <c r="C703" s="4" t="s">
        <v>3070</v>
      </c>
      <c r="D703" s="1" t="s">
        <v>3071</v>
      </c>
      <c r="E703" s="1" t="s">
        <v>3072</v>
      </c>
      <c r="F703" s="4" t="s">
        <v>16</v>
      </c>
      <c r="G703" s="1" t="s">
        <v>17</v>
      </c>
      <c r="H703" s="1" t="s">
        <v>18</v>
      </c>
      <c r="I703" s="1" t="s">
        <v>19</v>
      </c>
      <c r="J703" s="1" t="s">
        <v>3073</v>
      </c>
      <c r="K703" s="1" t="s">
        <v>21</v>
      </c>
      <c r="L703" s="1" t="str">
        <f>HYPERLINK("https://files.afu.se/Downloads/Transcripts/Inception%20Radio%20(Mike%20Lucas)/2015 03 17 - Inception Radio Network - Dick Larson - The Alien Agenda - PANG Radio - Insider's Preview_2WG2qRQxnvU - transcript (automated).pdf","Transcript Link")</f>
        <v>Transcript Link</v>
      </c>
      <c r="M703" s="2" t="str">
        <f>HYPERLINK("https://files.afu.se/Downloads/Transcripts/Inception%20Radio%20(Mike%20Lucas)/2015 03 17 - Inception Radio Network - Dick Larson - The Alien Agenda - PANG Radio - Insider's Preview_2WG2qRQxnvU - transcript (automated).pdf","Transcript Link")</f>
        <v>Transcript Link</v>
      </c>
    </row>
    <row r="704" spans="1:13" ht="409.5">
      <c r="A704" s="1" t="s">
        <v>3069</v>
      </c>
      <c r="B704" s="1" t="s">
        <v>13</v>
      </c>
      <c r="C704" s="4" t="s">
        <v>3074</v>
      </c>
      <c r="D704" s="1" t="s">
        <v>3075</v>
      </c>
      <c r="E704" s="1" t="s">
        <v>3076</v>
      </c>
      <c r="F704" s="4" t="s">
        <v>16</v>
      </c>
      <c r="G704" s="1" t="s">
        <v>17</v>
      </c>
      <c r="H704" s="1" t="s">
        <v>18</v>
      </c>
      <c r="I704" s="1" t="s">
        <v>19</v>
      </c>
      <c r="J704" s="1" t="s">
        <v>3077</v>
      </c>
      <c r="K704" s="1" t="s">
        <v>21</v>
      </c>
      <c r="L704" s="1" t="str">
        <f>HYPERLINK("https://files.afu.se/Downloads/Transcripts/Inception%20Radio%20(Mike%20Lucas)/2015 03 17 - Inception Radio Network - Rey Hernandez F.R.E.E. - EPIC Voyages_39oWo15Gy6E - transcript (automated).pdf","Transcript Link")</f>
        <v>Transcript Link</v>
      </c>
      <c r="M704" s="2" t="str">
        <f>HYPERLINK("https://files.afu.se/Downloads/Transcripts/Inception%20Radio%20(Mike%20Lucas)/2015 03 17 - Inception Radio Network - Rey Hernandez F.R.E.E. - EPIC Voyages_39oWo15Gy6E - transcript (automated).pdf","Transcript Link")</f>
        <v>Transcript Link</v>
      </c>
    </row>
    <row r="705" spans="1:13" ht="150">
      <c r="A705" s="1" t="s">
        <v>3078</v>
      </c>
      <c r="B705" s="1" t="s">
        <v>13</v>
      </c>
      <c r="C705" s="4" t="s">
        <v>3079</v>
      </c>
      <c r="D705" s="1" t="s">
        <v>3080</v>
      </c>
      <c r="F705" s="4" t="s">
        <v>16</v>
      </c>
      <c r="G705" s="1" t="s">
        <v>17</v>
      </c>
      <c r="H705" s="1" t="s">
        <v>18</v>
      </c>
      <c r="I705" s="1" t="s">
        <v>19</v>
      </c>
      <c r="J705" s="1" t="s">
        <v>3081</v>
      </c>
      <c r="K705" s="1" t="s">
        <v>21</v>
      </c>
      <c r="L705" s="1" t="str">
        <f>HYPERLINK("https://files.afu.se/Downloads/Transcripts/Inception%20Radio%20(Mike%20Lucas)/2015 03 12 - Inception Radio Network - EPIC Voyages Station ID_T7JyNWyjNSc - transcript (automated).pdf","Transcript Link")</f>
        <v>Transcript Link</v>
      </c>
      <c r="M705" s="2" t="str">
        <f>HYPERLINK("https://files.afu.se/Downloads/Transcripts/Inception%20Radio%20(Mike%20Lucas)/2015 03 12 - Inception Radio Network - EPIC Voyages Station ID_T7JyNWyjNSc - transcript (automated).pdf","Transcript Link")</f>
        <v>Transcript Link</v>
      </c>
    </row>
    <row r="706" spans="1:13" ht="150">
      <c r="A706" s="1" t="s">
        <v>3082</v>
      </c>
      <c r="B706" s="1" t="s">
        <v>13</v>
      </c>
      <c r="C706" s="4" t="s">
        <v>3083</v>
      </c>
      <c r="D706" s="1" t="s">
        <v>3084</v>
      </c>
      <c r="F706" s="4" t="s">
        <v>16</v>
      </c>
      <c r="G706" s="1" t="s">
        <v>17</v>
      </c>
      <c r="H706" s="1" t="s">
        <v>18</v>
      </c>
      <c r="I706" s="1" t="s">
        <v>19</v>
      </c>
      <c r="J706" s="1" t="s">
        <v>3085</v>
      </c>
      <c r="K706" s="1" t="s">
        <v>21</v>
      </c>
      <c r="L706" s="1" t="str">
        <f>HYPERLINK("https://files.afu.se/Downloads/Transcripts/Inception%20Radio%20(Mike%20Lucas)/2015 03 11 - Inception Radio Network - Just Energy Radio Station ID_uKDl9Av-Xcs - transcript (automated).pdf","Transcript Link")</f>
        <v>Transcript Link</v>
      </c>
      <c r="M706" s="2" t="str">
        <f>HYPERLINK("https://files.afu.se/Downloads/Transcripts/Inception%20Radio%20(Mike%20Lucas)/2015 03 11 - Inception Radio Network - Just Energy Radio Station ID_uKDl9Av-Xcs - transcript (automated).pdf","Transcript Link")</f>
        <v>Transcript Link</v>
      </c>
    </row>
    <row r="707" spans="1:13" ht="409.5">
      <c r="A707" s="1" t="s">
        <v>3082</v>
      </c>
      <c r="B707" s="1" t="s">
        <v>13</v>
      </c>
      <c r="C707" s="4" t="s">
        <v>3086</v>
      </c>
      <c r="D707" s="1" t="s">
        <v>3087</v>
      </c>
      <c r="E707" s="1" t="s">
        <v>3088</v>
      </c>
      <c r="F707" s="4" t="s">
        <v>16</v>
      </c>
      <c r="G707" s="1" t="s">
        <v>17</v>
      </c>
      <c r="H707" s="1" t="s">
        <v>18</v>
      </c>
      <c r="I707" s="1" t="s">
        <v>19</v>
      </c>
      <c r="J707" s="1" t="s">
        <v>3089</v>
      </c>
      <c r="K707" s="1" t="s">
        <v>21</v>
      </c>
      <c r="L707" s="1" t="str">
        <f>HYPERLINK("https://files.afu.se/Downloads/Transcripts/Inception%20Radio%20(Mike%20Lucas)/2015 03 11 - Inception Radio Network - Meg Blackburn Losey &amp; Edward Nightingale - Just Energy Radio_7ewUfJv0-a8 - transcript (automated).pdf","Transcript Link")</f>
        <v>Transcript Link</v>
      </c>
      <c r="M707" s="2" t="str">
        <f>HYPERLINK("https://files.afu.se/Downloads/Transcripts/Inception%20Radio%20(Mike%20Lucas)/2015 03 11 - Inception Radio Network - Meg Blackburn Losey &amp; Edward Nightingale - Just Energy Radio_7ewUfJv0-a8 - transcript (automated).pdf","Transcript Link")</f>
        <v>Transcript Link</v>
      </c>
    </row>
    <row r="708" spans="1:13" ht="150">
      <c r="A708" s="1" t="s">
        <v>3082</v>
      </c>
      <c r="B708" s="1" t="s">
        <v>13</v>
      </c>
      <c r="C708" s="4" t="s">
        <v>3090</v>
      </c>
      <c r="D708" s="1" t="s">
        <v>3091</v>
      </c>
      <c r="E708" s="1" t="s">
        <v>3092</v>
      </c>
      <c r="F708" s="4" t="s">
        <v>16</v>
      </c>
      <c r="G708" s="1" t="s">
        <v>17</v>
      </c>
      <c r="H708" s="1" t="s">
        <v>18</v>
      </c>
      <c r="I708" s="1" t="s">
        <v>19</v>
      </c>
      <c r="J708" s="1" t="s">
        <v>3093</v>
      </c>
      <c r="K708" s="1" t="s">
        <v>21</v>
      </c>
      <c r="L708" s="1" t="str">
        <f>HYPERLINK("https://files.afu.se/Downloads/Transcripts/Inception%20Radio%20(Mike%20Lucas)/2015 03 11 - Inception Radio Network - Conferences Station ID_TUZHGoQI3LY - transcript (automated).pdf","Transcript Link")</f>
        <v>Transcript Link</v>
      </c>
      <c r="M708" s="2" t="str">
        <f>HYPERLINK("https://files.afu.se/Downloads/Transcripts/Inception%20Radio%20(Mike%20Lucas)/2015 03 11 - Inception Radio Network - Conferences Station ID_TUZHGoQI3LY - transcript (automated).pdf","Transcript Link")</f>
        <v>Transcript Link</v>
      </c>
    </row>
    <row r="709" spans="1:13" ht="405">
      <c r="A709" s="1" t="s">
        <v>3094</v>
      </c>
      <c r="B709" s="1" t="s">
        <v>13</v>
      </c>
      <c r="C709" s="4" t="s">
        <v>3095</v>
      </c>
      <c r="D709" s="1" t="s">
        <v>3096</v>
      </c>
      <c r="E709" s="1" t="s">
        <v>3097</v>
      </c>
      <c r="F709" s="4" t="s">
        <v>16</v>
      </c>
      <c r="G709" s="1" t="s">
        <v>17</v>
      </c>
      <c r="H709" s="1" t="s">
        <v>18</v>
      </c>
      <c r="I709" s="1" t="s">
        <v>19</v>
      </c>
      <c r="J709" s="1" t="s">
        <v>3098</v>
      </c>
      <c r="K709" s="1" t="s">
        <v>21</v>
      </c>
      <c r="L709" s="1" t="str">
        <f>HYPERLINK("https://files.afu.se/Downloads/Transcripts/Inception%20Radio%20(Mike%20Lucas)/2015 03 10 - Inception Radio Network - Peter Moon - NightVision Radio_qFRrkc7g74I - transcript (automated).pdf","Transcript Link")</f>
        <v>Transcript Link</v>
      </c>
      <c r="M709" s="2" t="str">
        <f>HYPERLINK("https://files.afu.se/Downloads/Transcripts/Inception%20Radio%20(Mike%20Lucas)/2015 03 10 - Inception Radio Network - Peter Moon - NightVision Radio_qFRrkc7g74I - transcript (automated).pdf","Transcript Link")</f>
        <v>Transcript Link</v>
      </c>
    </row>
    <row r="710" spans="1:13" ht="150">
      <c r="A710" s="1" t="s">
        <v>3094</v>
      </c>
      <c r="B710" s="1" t="s">
        <v>13</v>
      </c>
      <c r="C710" s="4" t="s">
        <v>3099</v>
      </c>
      <c r="D710" s="1" t="s">
        <v>3100</v>
      </c>
      <c r="F710" s="4" t="s">
        <v>16</v>
      </c>
      <c r="G710" s="1" t="s">
        <v>17</v>
      </c>
      <c r="H710" s="1" t="s">
        <v>18</v>
      </c>
      <c r="I710" s="1" t="s">
        <v>19</v>
      </c>
      <c r="J710" s="1" t="s">
        <v>3101</v>
      </c>
      <c r="K710" s="1" t="s">
        <v>21</v>
      </c>
      <c r="L710" s="1" t="str">
        <f>HYPERLINK("https://files.afu.se/Downloads/Transcripts/Inception%20Radio%20(Mike%20Lucas)/2015 03 10 - Inception Radio Network - Night Vision Radio Radio Station ID_lh6yBR1ZGLA - transcript (automated).pdf","Transcript Link")</f>
        <v>Transcript Link</v>
      </c>
      <c r="M710" s="2" t="str">
        <f>HYPERLINK("https://files.afu.se/Downloads/Transcripts/Inception%20Radio%20(Mike%20Lucas)/2015 03 10 - Inception Radio Network - Night Vision Radio Radio Station ID_lh6yBR1ZGLA - transcript (automated).pdf","Transcript Link")</f>
        <v>Transcript Link</v>
      </c>
    </row>
    <row r="711" spans="1:13" ht="360">
      <c r="A711" s="1" t="s">
        <v>3102</v>
      </c>
      <c r="B711" s="1" t="s">
        <v>13</v>
      </c>
      <c r="C711" s="4" t="s">
        <v>3103</v>
      </c>
      <c r="D711" s="1" t="s">
        <v>3104</v>
      </c>
      <c r="E711" s="1" t="s">
        <v>3105</v>
      </c>
      <c r="F711" s="4" t="s">
        <v>16</v>
      </c>
      <c r="G711" s="1" t="s">
        <v>17</v>
      </c>
      <c r="H711" s="1" t="s">
        <v>18</v>
      </c>
      <c r="I711" s="1" t="s">
        <v>19</v>
      </c>
      <c r="J711" s="1" t="s">
        <v>3106</v>
      </c>
      <c r="K711" s="1" t="s">
        <v>21</v>
      </c>
      <c r="L711" s="1" t="str">
        <f>HYPERLINK("https://files.afu.se/Downloads/Transcripts/Inception%20Radio%20(Mike%20Lucas)/2015 03 09 - Inception Radio Network - Stephen Andrasko - Del Rio UFO Festival 2015 (1 of 7)_VvmMuv4Y3-0 - transcript (automated).pdf","Transcript Link")</f>
        <v>Transcript Link</v>
      </c>
      <c r="M711" s="2" t="str">
        <f>HYPERLINK("https://files.afu.se/Downloads/Transcripts/Inception%20Radio%20(Mike%20Lucas)/2015 03 09 - Inception Radio Network - Stephen Andrasko - Del Rio UFO Festival 2015 (1 of 7)_VvmMuv4Y3-0 - transcript (automated).pdf","Transcript Link")</f>
        <v>Transcript Link</v>
      </c>
    </row>
    <row r="712" spans="1:13" ht="409.5">
      <c r="A712" s="1" t="s">
        <v>3102</v>
      </c>
      <c r="B712" s="1" t="s">
        <v>13</v>
      </c>
      <c r="C712" s="4" t="s">
        <v>3107</v>
      </c>
      <c r="D712" s="1" t="s">
        <v>3108</v>
      </c>
      <c r="E712" s="1" t="s">
        <v>3109</v>
      </c>
      <c r="F712" s="4" t="s">
        <v>16</v>
      </c>
      <c r="G712" s="1" t="s">
        <v>17</v>
      </c>
      <c r="H712" s="1" t="s">
        <v>18</v>
      </c>
      <c r="I712" s="1" t="s">
        <v>19</v>
      </c>
      <c r="J712" s="1" t="s">
        <v>3110</v>
      </c>
      <c r="K712" s="1" t="s">
        <v>21</v>
      </c>
      <c r="L712" s="1" t="str">
        <f>HYPERLINK("https://files.afu.se/Downloads/Transcripts/Inception%20Radio%20(Mike%20Lucas)/2015 03 09 - Inception Radio Network - Noe Torres &amp; Ruben Uriate - Del Rio UFO Festival 2015 (4 of 7)__wP__3fSZeM - transcript (automated).pdf","Transcript Link")</f>
        <v>Transcript Link</v>
      </c>
      <c r="M712" s="2" t="str">
        <f>HYPERLINK("https://files.afu.se/Downloads/Transcripts/Inception%20Radio%20(Mike%20Lucas)/2015 03 09 - Inception Radio Network - Noe Torres &amp; Ruben Uriate - Del Rio UFO Festival 2015 (4 of 7)__wP__3fSZeM - transcript (automated).pdf","Transcript Link")</f>
        <v>Transcript Link</v>
      </c>
    </row>
    <row r="713" spans="1:13" ht="345">
      <c r="A713" s="1" t="s">
        <v>3102</v>
      </c>
      <c r="B713" s="1" t="s">
        <v>13</v>
      </c>
      <c r="C713" s="4" t="s">
        <v>3111</v>
      </c>
      <c r="D713" s="1" t="s">
        <v>3112</v>
      </c>
      <c r="E713" s="1" t="s">
        <v>3113</v>
      </c>
      <c r="F713" s="4" t="s">
        <v>16</v>
      </c>
      <c r="G713" s="1" t="s">
        <v>17</v>
      </c>
      <c r="H713" s="1" t="s">
        <v>18</v>
      </c>
      <c r="I713" s="1" t="s">
        <v>19</v>
      </c>
      <c r="J713" s="1" t="s">
        <v>3114</v>
      </c>
      <c r="K713" s="1" t="s">
        <v>21</v>
      </c>
      <c r="L713" s="1" t="str">
        <f>HYPERLINK("https://files.afu.se/Downloads/Transcripts/Inception%20Radio%20(Mike%20Lucas)/2015 03 09 - Inception Radio Network - Nick Pope - Del Rio UFO Festival 2015 part (5 of 7)_qKRrcg05Oa8 - transcript (automated).pdf","Transcript Link")</f>
        <v>Transcript Link</v>
      </c>
      <c r="M713" s="2" t="str">
        <f>HYPERLINK("https://files.afu.se/Downloads/Transcripts/Inception%20Radio%20(Mike%20Lucas)/2015 03 09 - Inception Radio Network - Nick Pope - Del Rio UFO Festival 2015 part (5 of 7)_qKRrcg05Oa8 - transcript (automated).pdf","Transcript Link")</f>
        <v>Transcript Link</v>
      </c>
    </row>
    <row r="714" spans="1:13" ht="375">
      <c r="A714" s="1" t="s">
        <v>3102</v>
      </c>
      <c r="B714" s="1" t="s">
        <v>13</v>
      </c>
      <c r="C714" s="4" t="s">
        <v>3115</v>
      </c>
      <c r="D714" s="1" t="s">
        <v>3116</v>
      </c>
      <c r="E714" s="1" t="s">
        <v>3117</v>
      </c>
      <c r="F714" s="4" t="s">
        <v>16</v>
      </c>
      <c r="G714" s="1" t="s">
        <v>17</v>
      </c>
      <c r="H714" s="1" t="s">
        <v>18</v>
      </c>
      <c r="I714" s="1" t="s">
        <v>19</v>
      </c>
      <c r="J714" s="1" t="s">
        <v>3118</v>
      </c>
      <c r="K714" s="1" t="s">
        <v>21</v>
      </c>
      <c r="L714" s="1" t="str">
        <f>HYPERLINK("https://files.afu.se/Downloads/Transcripts/Inception%20Radio%20(Mike%20Lucas)/2015 03 09 - Inception Radio Network - Jim Marrs - Del Rio UFO Festival 2015 (3 of 7)_xRrMK7MYrx4 - transcript (automated).pdf","Transcript Link")</f>
        <v>Transcript Link</v>
      </c>
      <c r="M714" s="2" t="str">
        <f>HYPERLINK("https://files.afu.se/Downloads/Transcripts/Inception%20Radio%20(Mike%20Lucas)/2015 03 09 - Inception Radio Network - Jim Marrs - Del Rio UFO Festival 2015 (3 of 7)_xRrMK7MYrx4 - transcript (automated).pdf","Transcript Link")</f>
        <v>Transcript Link</v>
      </c>
    </row>
    <row r="715" spans="1:13" ht="360">
      <c r="A715" s="1" t="s">
        <v>3102</v>
      </c>
      <c r="B715" s="1" t="s">
        <v>13</v>
      </c>
      <c r="C715" s="4" t="s">
        <v>3119</v>
      </c>
      <c r="D715" s="1" t="s">
        <v>3120</v>
      </c>
      <c r="E715" s="1" t="s">
        <v>3121</v>
      </c>
      <c r="F715" s="4" t="s">
        <v>16</v>
      </c>
      <c r="G715" s="1" t="s">
        <v>17</v>
      </c>
      <c r="H715" s="1" t="s">
        <v>18</v>
      </c>
      <c r="I715" s="1" t="s">
        <v>19</v>
      </c>
      <c r="J715" s="1" t="s">
        <v>3122</v>
      </c>
      <c r="K715" s="1" t="s">
        <v>21</v>
      </c>
      <c r="L715" s="1" t="str">
        <f>HYPERLINK("https://files.afu.se/Downloads/Transcripts/Inception%20Radio%20(Mike%20Lucas)/2015 03 09 - Inception Radio Network - George Noory - Del Rio UFO Festival 2015 part (7 of 7)_yxxtQKjCrp0 - transcript (automated).pdf","Transcript Link")</f>
        <v>Transcript Link</v>
      </c>
      <c r="M715" s="2" t="str">
        <f>HYPERLINK("https://files.afu.se/Downloads/Transcripts/Inception%20Radio%20(Mike%20Lucas)/2015 03 09 - Inception Radio Network - George Noory - Del Rio UFO Festival 2015 part (7 of 7)_yxxtQKjCrp0 - transcript (automated).pdf","Transcript Link")</f>
        <v>Transcript Link</v>
      </c>
    </row>
    <row r="716" spans="1:13" ht="345">
      <c r="A716" s="1" t="s">
        <v>3102</v>
      </c>
      <c r="B716" s="1" t="s">
        <v>13</v>
      </c>
      <c r="C716" s="4" t="s">
        <v>3123</v>
      </c>
      <c r="D716" s="1" t="s">
        <v>3124</v>
      </c>
      <c r="E716" s="1" t="s">
        <v>3113</v>
      </c>
      <c r="F716" s="4" t="s">
        <v>16</v>
      </c>
      <c r="G716" s="1" t="s">
        <v>17</v>
      </c>
      <c r="H716" s="1" t="s">
        <v>18</v>
      </c>
      <c r="I716" s="1" t="s">
        <v>19</v>
      </c>
      <c r="J716" s="1" t="s">
        <v>3125</v>
      </c>
      <c r="K716" s="1" t="s">
        <v>21</v>
      </c>
      <c r="L716" s="1" t="str">
        <f>HYPERLINK("https://files.afu.se/Downloads/Transcripts/Inception%20Radio%20(Mike%20Lucas)/2015 03 09 - Inception Radio Network - Nick Pope - Del Rio UFO Festival 2015 (2 of 7)_G-yfhn2Sjf0 - transcript (automated).pdf","Transcript Link")</f>
        <v>Transcript Link</v>
      </c>
      <c r="M716" s="2" t="str">
        <f>HYPERLINK("https://files.afu.se/Downloads/Transcripts/Inception%20Radio%20(Mike%20Lucas)/2015 03 09 - Inception Radio Network - Nick Pope - Del Rio UFO Festival 2015 (2 of 7)_G-yfhn2Sjf0 - transcript (automated).pdf","Transcript Link")</f>
        <v>Transcript Link</v>
      </c>
    </row>
    <row r="717" spans="1:13" ht="390">
      <c r="A717" s="1" t="s">
        <v>3102</v>
      </c>
      <c r="B717" s="1" t="s">
        <v>13</v>
      </c>
      <c r="C717" s="4" t="s">
        <v>3126</v>
      </c>
      <c r="D717" s="1" t="s">
        <v>3127</v>
      </c>
      <c r="E717" s="1" t="s">
        <v>3128</v>
      </c>
      <c r="F717" s="4" t="s">
        <v>16</v>
      </c>
      <c r="G717" s="1" t="s">
        <v>17</v>
      </c>
      <c r="H717" s="1" t="s">
        <v>18</v>
      </c>
      <c r="I717" s="1" t="s">
        <v>19</v>
      </c>
      <c r="J717" s="1" t="s">
        <v>3129</v>
      </c>
      <c r="K717" s="1" t="s">
        <v>21</v>
      </c>
      <c r="L717" s="1" t="str">
        <f>HYPERLINK("https://files.afu.se/Downloads/Transcripts/Inception%20Radio%20(Mike%20Lucas)/2015 03 09 - Inception Radio Network - Jim Marrs - Del Rio UFO Festival 2015 part (6 of 7)_R80952n1VuE - transcript (automated).pdf","Transcript Link")</f>
        <v>Transcript Link</v>
      </c>
      <c r="M717" s="2" t="str">
        <f>HYPERLINK("https://files.afu.se/Downloads/Transcripts/Inception%20Radio%20(Mike%20Lucas)/2015 03 09 - Inception Radio Network - Jim Marrs - Del Rio UFO Festival 2015 part (6 of 7)_R80952n1VuE - transcript (automated).pdf","Transcript Link")</f>
        <v>Transcript Link</v>
      </c>
    </row>
    <row r="718" spans="1:13" ht="360">
      <c r="A718" s="1" t="s">
        <v>3130</v>
      </c>
      <c r="B718" s="1" t="s">
        <v>13</v>
      </c>
      <c r="C718" s="4" t="s">
        <v>3131</v>
      </c>
      <c r="D718" s="1" t="s">
        <v>3132</v>
      </c>
      <c r="E718" s="1" t="s">
        <v>3133</v>
      </c>
      <c r="F718" s="4" t="s">
        <v>16</v>
      </c>
      <c r="G718" s="1" t="s">
        <v>17</v>
      </c>
      <c r="H718" s="1" t="s">
        <v>18</v>
      </c>
      <c r="I718" s="1" t="s">
        <v>19</v>
      </c>
      <c r="J718" s="1" t="s">
        <v>3134</v>
      </c>
      <c r="K718" s="1" t="s">
        <v>21</v>
      </c>
      <c r="L718" s="1" t="str">
        <f>HYPERLINK("https://files.afu.se/Downloads/Transcripts/Inception%20Radio%20(Mike%20Lucas)/2015 03 06 - Inception Radio Network - Jesse Marcell Jr. - Roswell I-Beam - TruthFunders Radio_uvw-l2R1pPk - transcript (automated).pdf","Transcript Link")</f>
        <v>Transcript Link</v>
      </c>
      <c r="M718" s="2" t="str">
        <f>HYPERLINK("https://files.afu.se/Downloads/Transcripts/Inception%20Radio%20(Mike%20Lucas)/2015 03 06 - Inception Radio Network - Jesse Marcell Jr. - Roswell I-Beam - TruthFunders Radio_uvw-l2R1pPk - transcript (automated).pdf","Transcript Link")</f>
        <v>Transcript Link</v>
      </c>
    </row>
    <row r="719" spans="1:13" ht="150">
      <c r="A719" s="1" t="s">
        <v>3130</v>
      </c>
      <c r="B719" s="1" t="s">
        <v>13</v>
      </c>
      <c r="C719" s="4" t="s">
        <v>3135</v>
      </c>
      <c r="D719" s="1" t="s">
        <v>3136</v>
      </c>
      <c r="F719" s="4" t="s">
        <v>16</v>
      </c>
      <c r="G719" s="1" t="s">
        <v>17</v>
      </c>
      <c r="H719" s="1" t="s">
        <v>18</v>
      </c>
      <c r="I719" s="1" t="s">
        <v>19</v>
      </c>
      <c r="J719" s="1" t="s">
        <v>3137</v>
      </c>
      <c r="K719" s="1" t="s">
        <v>21</v>
      </c>
      <c r="L719" s="1" t="str">
        <f>HYPERLINK("https://files.afu.se/Downloads/Transcripts/Inception%20Radio%20(Mike%20Lucas)/2015 03 06 - Inception Radio Network - TruthFunders Station ID_G8PKNYLfbLM - transcript (automated).pdf","Transcript Link")</f>
        <v>Transcript Link</v>
      </c>
      <c r="M719" s="2" t="str">
        <f>HYPERLINK("https://files.afu.se/Downloads/Transcripts/Inception%20Radio%20(Mike%20Lucas)/2015 03 06 - Inception Radio Network - TruthFunders Station ID_G8PKNYLfbLM - transcript (automated).pdf","Transcript Link")</f>
        <v>Transcript Link</v>
      </c>
    </row>
    <row r="720" spans="1:13" ht="150">
      <c r="A720" s="1" t="s">
        <v>3138</v>
      </c>
      <c r="B720" s="1" t="s">
        <v>13</v>
      </c>
      <c r="C720" s="4" t="s">
        <v>3139</v>
      </c>
      <c r="D720" s="1" t="s">
        <v>3140</v>
      </c>
      <c r="E720" s="1" t="s">
        <v>3141</v>
      </c>
      <c r="F720" s="4" t="s">
        <v>16</v>
      </c>
      <c r="G720" s="1" t="s">
        <v>17</v>
      </c>
      <c r="H720" s="1" t="s">
        <v>18</v>
      </c>
      <c r="I720" s="1" t="s">
        <v>19</v>
      </c>
      <c r="J720" s="1" t="s">
        <v>3142</v>
      </c>
      <c r="K720" s="1" t="s">
        <v>21</v>
      </c>
      <c r="L720" s="1" t="str">
        <f>HYPERLINK("https://files.afu.se/Downloads/Transcripts/Inception%20Radio%20(Mike%20Lucas)/2014 10 30 - Inception Radio Network - 2014 Border Zone International UFO Conference_YhjVp_8AM98 - transcript (automated).pdf","Transcript Link")</f>
        <v>Transcript Link</v>
      </c>
      <c r="M720" s="2" t="str">
        <f>HYPERLINK("https://files.afu.se/Downloads/Transcripts/Inception%20Radio%20(Mike%20Lucas)/2014 10 30 - Inception Radio Network - 2014 Border Zone International UFO Conference_YhjVp_8AM98 - transcript (automated).pdf","Transcript Link")</f>
        <v>Transcript Link</v>
      </c>
    </row>
    <row r="721" spans="1:13" ht="150">
      <c r="A721" s="1" t="s">
        <v>3143</v>
      </c>
      <c r="B721" s="1" t="s">
        <v>13</v>
      </c>
      <c r="C721" s="4" t="s">
        <v>3144</v>
      </c>
      <c r="D721" s="1" t="s">
        <v>3145</v>
      </c>
      <c r="E721" s="1" t="s">
        <v>3146</v>
      </c>
      <c r="F721" s="4" t="s">
        <v>16</v>
      </c>
      <c r="G721" s="1" t="s">
        <v>17</v>
      </c>
      <c r="H721" s="1" t="s">
        <v>18</v>
      </c>
      <c r="I721" s="1" t="s">
        <v>19</v>
      </c>
      <c r="J721" s="1" t="s">
        <v>3147</v>
      </c>
      <c r="K721" s="1" t="s">
        <v>21</v>
      </c>
      <c r="L721" s="1" t="str">
        <f>HYPERLINK("https://files.afu.se/Downloads/Transcripts/Inception%20Radio%20(Mike%20Lucas)/2014 01 28 - Inception Radio Network - Melanie Young - The Starchild Skull - Del Rio UFO Festival 2014_cnJk8M5t2ow - transcript (automated).pdf","Transcript Link")</f>
        <v>Transcript Link</v>
      </c>
      <c r="M721" s="2" t="str">
        <f>HYPERLINK("https://files.afu.se/Downloads/Transcripts/Inception%20Radio%20(Mike%20Lucas)/2014 01 28 - Inception Radio Network - Melanie Young - The Starchild Skull - Del Rio UFO Festival 2014_cnJk8M5t2ow - transcript (automated).pdf","Transcript Link")</f>
        <v>Transcript Link</v>
      </c>
    </row>
  </sheetData>
  <hyperlinks>
    <hyperlink ref="C2" r:id="rId1" xr:uid="{00000000-0004-0000-0000-000000000000}"/>
    <hyperlink ref="F2" r:id="rId2" xr:uid="{00000000-0004-0000-0000-000001000000}"/>
    <hyperlink ref="C3" r:id="rId3" xr:uid="{00000000-0004-0000-0000-000002000000}"/>
    <hyperlink ref="F3" r:id="rId4" xr:uid="{00000000-0004-0000-0000-000003000000}"/>
    <hyperlink ref="C4" r:id="rId5" xr:uid="{00000000-0004-0000-0000-000004000000}"/>
    <hyperlink ref="F4" r:id="rId6" xr:uid="{00000000-0004-0000-0000-000005000000}"/>
    <hyperlink ref="C5" r:id="rId7" xr:uid="{00000000-0004-0000-0000-000006000000}"/>
    <hyperlink ref="F5" r:id="rId8" xr:uid="{00000000-0004-0000-0000-000007000000}"/>
    <hyperlink ref="C6" r:id="rId9" xr:uid="{00000000-0004-0000-0000-000008000000}"/>
    <hyperlink ref="F6" r:id="rId10" xr:uid="{00000000-0004-0000-0000-000009000000}"/>
    <hyperlink ref="C7" r:id="rId11" xr:uid="{00000000-0004-0000-0000-00000A000000}"/>
    <hyperlink ref="F7" r:id="rId12" xr:uid="{00000000-0004-0000-0000-00000B000000}"/>
    <hyperlink ref="C8" r:id="rId13" xr:uid="{00000000-0004-0000-0000-00000C000000}"/>
    <hyperlink ref="F8" r:id="rId14" xr:uid="{00000000-0004-0000-0000-00000D000000}"/>
    <hyperlink ref="C9" r:id="rId15" xr:uid="{00000000-0004-0000-0000-00000E000000}"/>
    <hyperlink ref="F9" r:id="rId16" xr:uid="{00000000-0004-0000-0000-00000F000000}"/>
    <hyperlink ref="C10" r:id="rId17" xr:uid="{00000000-0004-0000-0000-000010000000}"/>
    <hyperlink ref="F10" r:id="rId18" xr:uid="{00000000-0004-0000-0000-000011000000}"/>
    <hyperlink ref="C11" r:id="rId19" xr:uid="{00000000-0004-0000-0000-000012000000}"/>
    <hyperlink ref="F11" r:id="rId20" xr:uid="{00000000-0004-0000-0000-000013000000}"/>
    <hyperlink ref="C12" r:id="rId21" xr:uid="{00000000-0004-0000-0000-000014000000}"/>
    <hyperlink ref="F12" r:id="rId22" xr:uid="{00000000-0004-0000-0000-000015000000}"/>
    <hyperlink ref="C13" r:id="rId23" xr:uid="{00000000-0004-0000-0000-000016000000}"/>
    <hyperlink ref="F13" r:id="rId24" xr:uid="{00000000-0004-0000-0000-000017000000}"/>
    <hyperlink ref="C14" r:id="rId25" xr:uid="{00000000-0004-0000-0000-000018000000}"/>
    <hyperlink ref="F14" r:id="rId26" xr:uid="{00000000-0004-0000-0000-000019000000}"/>
    <hyperlink ref="C15" r:id="rId27" xr:uid="{00000000-0004-0000-0000-00001A000000}"/>
    <hyperlink ref="F15" r:id="rId28" xr:uid="{00000000-0004-0000-0000-00001B000000}"/>
    <hyperlink ref="C16" r:id="rId29" xr:uid="{00000000-0004-0000-0000-00001C000000}"/>
    <hyperlink ref="F16" r:id="rId30" xr:uid="{00000000-0004-0000-0000-00001D000000}"/>
    <hyperlink ref="C17" r:id="rId31" xr:uid="{00000000-0004-0000-0000-00001E000000}"/>
    <hyperlink ref="F17" r:id="rId32" xr:uid="{00000000-0004-0000-0000-00001F000000}"/>
    <hyperlink ref="C18" r:id="rId33" xr:uid="{00000000-0004-0000-0000-000020000000}"/>
    <hyperlink ref="F18" r:id="rId34" xr:uid="{00000000-0004-0000-0000-000021000000}"/>
    <hyperlink ref="C19" r:id="rId35" xr:uid="{00000000-0004-0000-0000-000022000000}"/>
    <hyperlink ref="F19" r:id="rId36" xr:uid="{00000000-0004-0000-0000-000023000000}"/>
    <hyperlink ref="C20" r:id="rId37" xr:uid="{00000000-0004-0000-0000-000024000000}"/>
    <hyperlink ref="F20" r:id="rId38" xr:uid="{00000000-0004-0000-0000-000025000000}"/>
    <hyperlink ref="C21" r:id="rId39" xr:uid="{00000000-0004-0000-0000-000026000000}"/>
    <hyperlink ref="F21" r:id="rId40" xr:uid="{00000000-0004-0000-0000-000027000000}"/>
    <hyperlink ref="C22" r:id="rId41" xr:uid="{00000000-0004-0000-0000-000028000000}"/>
    <hyperlink ref="F22" r:id="rId42" xr:uid="{00000000-0004-0000-0000-000029000000}"/>
    <hyperlink ref="C23" r:id="rId43" xr:uid="{00000000-0004-0000-0000-00002A000000}"/>
    <hyperlink ref="F23" r:id="rId44" xr:uid="{00000000-0004-0000-0000-00002B000000}"/>
    <hyperlink ref="C24" r:id="rId45" xr:uid="{00000000-0004-0000-0000-00002C000000}"/>
    <hyperlink ref="F24" r:id="rId46" xr:uid="{00000000-0004-0000-0000-00002D000000}"/>
    <hyperlink ref="C25" r:id="rId47" xr:uid="{00000000-0004-0000-0000-00002E000000}"/>
    <hyperlink ref="F25" r:id="rId48" xr:uid="{00000000-0004-0000-0000-00002F000000}"/>
    <hyperlink ref="C26" r:id="rId49" xr:uid="{00000000-0004-0000-0000-000030000000}"/>
    <hyperlink ref="F26" r:id="rId50" xr:uid="{00000000-0004-0000-0000-000031000000}"/>
    <hyperlink ref="C27" r:id="rId51" xr:uid="{00000000-0004-0000-0000-000032000000}"/>
    <hyperlink ref="F27" r:id="rId52" xr:uid="{00000000-0004-0000-0000-000033000000}"/>
    <hyperlink ref="C28" r:id="rId53" xr:uid="{00000000-0004-0000-0000-000034000000}"/>
    <hyperlink ref="F28" r:id="rId54" xr:uid="{00000000-0004-0000-0000-000035000000}"/>
    <hyperlink ref="C29" r:id="rId55" xr:uid="{00000000-0004-0000-0000-000036000000}"/>
    <hyperlink ref="F29" r:id="rId56" xr:uid="{00000000-0004-0000-0000-000037000000}"/>
    <hyperlink ref="C30" r:id="rId57" xr:uid="{00000000-0004-0000-0000-000038000000}"/>
    <hyperlink ref="F30" r:id="rId58" xr:uid="{00000000-0004-0000-0000-000039000000}"/>
    <hyperlink ref="C31" r:id="rId59" xr:uid="{00000000-0004-0000-0000-00003A000000}"/>
    <hyperlink ref="F31" r:id="rId60" xr:uid="{00000000-0004-0000-0000-00003B000000}"/>
    <hyperlink ref="C32" r:id="rId61" xr:uid="{00000000-0004-0000-0000-00003C000000}"/>
    <hyperlink ref="F32" r:id="rId62" xr:uid="{00000000-0004-0000-0000-00003D000000}"/>
    <hyperlink ref="C33" r:id="rId63" xr:uid="{00000000-0004-0000-0000-00003E000000}"/>
    <hyperlink ref="F33" r:id="rId64" xr:uid="{00000000-0004-0000-0000-00003F000000}"/>
    <hyperlink ref="C34" r:id="rId65" xr:uid="{00000000-0004-0000-0000-000040000000}"/>
    <hyperlink ref="F34" r:id="rId66" xr:uid="{00000000-0004-0000-0000-000041000000}"/>
    <hyperlink ref="C35" r:id="rId67" xr:uid="{00000000-0004-0000-0000-000042000000}"/>
    <hyperlink ref="F35" r:id="rId68" xr:uid="{00000000-0004-0000-0000-000043000000}"/>
    <hyperlink ref="C36" r:id="rId69" xr:uid="{00000000-0004-0000-0000-000044000000}"/>
    <hyperlink ref="F36" r:id="rId70" xr:uid="{00000000-0004-0000-0000-000045000000}"/>
    <hyperlink ref="C37" r:id="rId71" xr:uid="{00000000-0004-0000-0000-000046000000}"/>
    <hyperlink ref="F37" r:id="rId72" xr:uid="{00000000-0004-0000-0000-000047000000}"/>
    <hyperlink ref="C38" r:id="rId73" xr:uid="{00000000-0004-0000-0000-000048000000}"/>
    <hyperlink ref="F38" r:id="rId74" xr:uid="{00000000-0004-0000-0000-000049000000}"/>
    <hyperlink ref="C39" r:id="rId75" xr:uid="{00000000-0004-0000-0000-00004A000000}"/>
    <hyperlink ref="F39" r:id="rId76" xr:uid="{00000000-0004-0000-0000-00004B000000}"/>
    <hyperlink ref="C40" r:id="rId77" xr:uid="{00000000-0004-0000-0000-00004C000000}"/>
    <hyperlink ref="F40" r:id="rId78" xr:uid="{00000000-0004-0000-0000-00004D000000}"/>
    <hyperlink ref="C41" r:id="rId79" xr:uid="{00000000-0004-0000-0000-00004E000000}"/>
    <hyperlink ref="F41" r:id="rId80" xr:uid="{00000000-0004-0000-0000-00004F000000}"/>
    <hyperlink ref="C42" r:id="rId81" xr:uid="{00000000-0004-0000-0000-000050000000}"/>
    <hyperlink ref="F42" r:id="rId82" xr:uid="{00000000-0004-0000-0000-000051000000}"/>
    <hyperlink ref="C43" r:id="rId83" xr:uid="{00000000-0004-0000-0000-000052000000}"/>
    <hyperlink ref="F43" r:id="rId84" xr:uid="{00000000-0004-0000-0000-000053000000}"/>
    <hyperlink ref="C44" r:id="rId85" xr:uid="{00000000-0004-0000-0000-000054000000}"/>
    <hyperlink ref="F44" r:id="rId86" xr:uid="{00000000-0004-0000-0000-000055000000}"/>
    <hyperlink ref="C45" r:id="rId87" xr:uid="{00000000-0004-0000-0000-000056000000}"/>
    <hyperlink ref="F45" r:id="rId88" xr:uid="{00000000-0004-0000-0000-000057000000}"/>
    <hyperlink ref="C46" r:id="rId89" xr:uid="{00000000-0004-0000-0000-000058000000}"/>
    <hyperlink ref="F46" r:id="rId90" xr:uid="{00000000-0004-0000-0000-000059000000}"/>
    <hyperlink ref="C47" r:id="rId91" xr:uid="{00000000-0004-0000-0000-00005A000000}"/>
    <hyperlink ref="F47" r:id="rId92" xr:uid="{00000000-0004-0000-0000-00005B000000}"/>
    <hyperlink ref="C48" r:id="rId93" xr:uid="{00000000-0004-0000-0000-00005C000000}"/>
    <hyperlink ref="F48" r:id="rId94" xr:uid="{00000000-0004-0000-0000-00005D000000}"/>
    <hyperlink ref="C49" r:id="rId95" xr:uid="{00000000-0004-0000-0000-00005E000000}"/>
    <hyperlink ref="F49" r:id="rId96" xr:uid="{00000000-0004-0000-0000-00005F000000}"/>
    <hyperlink ref="C50" r:id="rId97" xr:uid="{00000000-0004-0000-0000-000060000000}"/>
    <hyperlink ref="F50" r:id="rId98" xr:uid="{00000000-0004-0000-0000-000061000000}"/>
    <hyperlink ref="C51" r:id="rId99" xr:uid="{00000000-0004-0000-0000-000062000000}"/>
    <hyperlink ref="F51" r:id="rId100" xr:uid="{00000000-0004-0000-0000-000063000000}"/>
    <hyperlink ref="C52" r:id="rId101" xr:uid="{00000000-0004-0000-0000-000064000000}"/>
    <hyperlink ref="F52" r:id="rId102" xr:uid="{00000000-0004-0000-0000-000065000000}"/>
    <hyperlink ref="C53" r:id="rId103" xr:uid="{00000000-0004-0000-0000-000066000000}"/>
    <hyperlink ref="F53" r:id="rId104" xr:uid="{00000000-0004-0000-0000-000067000000}"/>
    <hyperlink ref="C54" r:id="rId105" xr:uid="{00000000-0004-0000-0000-000068000000}"/>
    <hyperlink ref="F54" r:id="rId106" xr:uid="{00000000-0004-0000-0000-000069000000}"/>
    <hyperlink ref="C55" r:id="rId107" xr:uid="{00000000-0004-0000-0000-00006A000000}"/>
    <hyperlink ref="F55" r:id="rId108" xr:uid="{00000000-0004-0000-0000-00006B000000}"/>
    <hyperlink ref="C56" r:id="rId109" xr:uid="{00000000-0004-0000-0000-00006C000000}"/>
    <hyperlink ref="F56" r:id="rId110" xr:uid="{00000000-0004-0000-0000-00006D000000}"/>
    <hyperlink ref="C57" r:id="rId111" xr:uid="{00000000-0004-0000-0000-00006E000000}"/>
    <hyperlink ref="F57" r:id="rId112" xr:uid="{00000000-0004-0000-0000-00006F000000}"/>
    <hyperlink ref="C58" r:id="rId113" xr:uid="{00000000-0004-0000-0000-000070000000}"/>
    <hyperlink ref="F58" r:id="rId114" xr:uid="{00000000-0004-0000-0000-000071000000}"/>
    <hyperlink ref="C59" r:id="rId115" xr:uid="{00000000-0004-0000-0000-000072000000}"/>
    <hyperlink ref="F59" r:id="rId116" xr:uid="{00000000-0004-0000-0000-000073000000}"/>
    <hyperlink ref="C60" r:id="rId117" xr:uid="{00000000-0004-0000-0000-000074000000}"/>
    <hyperlink ref="F60" r:id="rId118" xr:uid="{00000000-0004-0000-0000-000075000000}"/>
    <hyperlink ref="C61" r:id="rId119" xr:uid="{00000000-0004-0000-0000-000076000000}"/>
    <hyperlink ref="F61" r:id="rId120" xr:uid="{00000000-0004-0000-0000-000077000000}"/>
    <hyperlink ref="C62" r:id="rId121" xr:uid="{00000000-0004-0000-0000-000078000000}"/>
    <hyperlink ref="F62" r:id="rId122" xr:uid="{00000000-0004-0000-0000-000079000000}"/>
    <hyperlink ref="C63" r:id="rId123" xr:uid="{00000000-0004-0000-0000-00007A000000}"/>
    <hyperlink ref="F63" r:id="rId124" xr:uid="{00000000-0004-0000-0000-00007B000000}"/>
    <hyperlink ref="C64" r:id="rId125" xr:uid="{00000000-0004-0000-0000-00007C000000}"/>
    <hyperlink ref="F64" r:id="rId126" xr:uid="{00000000-0004-0000-0000-00007D000000}"/>
    <hyperlink ref="C65" r:id="rId127" xr:uid="{00000000-0004-0000-0000-00007E000000}"/>
    <hyperlink ref="F65" r:id="rId128" xr:uid="{00000000-0004-0000-0000-00007F000000}"/>
    <hyperlink ref="C66" r:id="rId129" xr:uid="{00000000-0004-0000-0000-000080000000}"/>
    <hyperlink ref="F66" r:id="rId130" xr:uid="{00000000-0004-0000-0000-000081000000}"/>
    <hyperlink ref="C67" r:id="rId131" xr:uid="{00000000-0004-0000-0000-000082000000}"/>
    <hyperlink ref="F67" r:id="rId132" xr:uid="{00000000-0004-0000-0000-000083000000}"/>
    <hyperlink ref="C68" r:id="rId133" xr:uid="{00000000-0004-0000-0000-000084000000}"/>
    <hyperlink ref="F68" r:id="rId134" xr:uid="{00000000-0004-0000-0000-000085000000}"/>
    <hyperlink ref="C69" r:id="rId135" xr:uid="{00000000-0004-0000-0000-000086000000}"/>
    <hyperlink ref="F69" r:id="rId136" xr:uid="{00000000-0004-0000-0000-000087000000}"/>
    <hyperlink ref="C70" r:id="rId137" xr:uid="{00000000-0004-0000-0000-000088000000}"/>
    <hyperlink ref="F70" r:id="rId138" xr:uid="{00000000-0004-0000-0000-000089000000}"/>
    <hyperlink ref="C71" r:id="rId139" xr:uid="{00000000-0004-0000-0000-00008A000000}"/>
    <hyperlink ref="F71" r:id="rId140" xr:uid="{00000000-0004-0000-0000-00008B000000}"/>
    <hyperlink ref="C72" r:id="rId141" xr:uid="{00000000-0004-0000-0000-00008C000000}"/>
    <hyperlink ref="F72" r:id="rId142" xr:uid="{00000000-0004-0000-0000-00008D000000}"/>
    <hyperlink ref="C73" r:id="rId143" xr:uid="{00000000-0004-0000-0000-00008E000000}"/>
    <hyperlink ref="F73" r:id="rId144" xr:uid="{00000000-0004-0000-0000-00008F000000}"/>
    <hyperlink ref="C74" r:id="rId145" xr:uid="{00000000-0004-0000-0000-000090000000}"/>
    <hyperlink ref="F74" r:id="rId146" xr:uid="{00000000-0004-0000-0000-000091000000}"/>
    <hyperlink ref="C75" r:id="rId147" xr:uid="{00000000-0004-0000-0000-000092000000}"/>
    <hyperlink ref="F75" r:id="rId148" xr:uid="{00000000-0004-0000-0000-000093000000}"/>
    <hyperlink ref="C76" r:id="rId149" xr:uid="{00000000-0004-0000-0000-000094000000}"/>
    <hyperlink ref="F76" r:id="rId150" xr:uid="{00000000-0004-0000-0000-000095000000}"/>
    <hyperlink ref="C77" r:id="rId151" xr:uid="{00000000-0004-0000-0000-000096000000}"/>
    <hyperlink ref="F77" r:id="rId152" xr:uid="{00000000-0004-0000-0000-000097000000}"/>
    <hyperlink ref="C78" r:id="rId153" xr:uid="{00000000-0004-0000-0000-000098000000}"/>
    <hyperlink ref="F78" r:id="rId154" xr:uid="{00000000-0004-0000-0000-000099000000}"/>
    <hyperlink ref="C79" r:id="rId155" xr:uid="{00000000-0004-0000-0000-00009A000000}"/>
    <hyperlink ref="F79" r:id="rId156" xr:uid="{00000000-0004-0000-0000-00009B000000}"/>
    <hyperlink ref="C80" r:id="rId157" xr:uid="{00000000-0004-0000-0000-00009C000000}"/>
    <hyperlink ref="F80" r:id="rId158" xr:uid="{00000000-0004-0000-0000-00009D000000}"/>
    <hyperlink ref="C81" r:id="rId159" xr:uid="{00000000-0004-0000-0000-00009E000000}"/>
    <hyperlink ref="F81" r:id="rId160" xr:uid="{00000000-0004-0000-0000-00009F000000}"/>
    <hyperlink ref="C82" r:id="rId161" xr:uid="{00000000-0004-0000-0000-0000A0000000}"/>
    <hyperlink ref="F82" r:id="rId162" xr:uid="{00000000-0004-0000-0000-0000A1000000}"/>
    <hyperlink ref="C83" r:id="rId163" xr:uid="{00000000-0004-0000-0000-0000A2000000}"/>
    <hyperlink ref="F83" r:id="rId164" xr:uid="{00000000-0004-0000-0000-0000A3000000}"/>
    <hyperlink ref="C84" r:id="rId165" xr:uid="{00000000-0004-0000-0000-0000A4000000}"/>
    <hyperlink ref="F84" r:id="rId166" xr:uid="{00000000-0004-0000-0000-0000A5000000}"/>
    <hyperlink ref="C85" r:id="rId167" xr:uid="{00000000-0004-0000-0000-0000A6000000}"/>
    <hyperlink ref="F85" r:id="rId168" xr:uid="{00000000-0004-0000-0000-0000A7000000}"/>
    <hyperlink ref="C86" r:id="rId169" xr:uid="{00000000-0004-0000-0000-0000A8000000}"/>
    <hyperlink ref="F86" r:id="rId170" xr:uid="{00000000-0004-0000-0000-0000A9000000}"/>
    <hyperlink ref="C87" r:id="rId171" xr:uid="{00000000-0004-0000-0000-0000AA000000}"/>
    <hyperlink ref="F87" r:id="rId172" xr:uid="{00000000-0004-0000-0000-0000AB000000}"/>
    <hyperlink ref="C88" r:id="rId173" xr:uid="{00000000-0004-0000-0000-0000AC000000}"/>
    <hyperlink ref="F88" r:id="rId174" xr:uid="{00000000-0004-0000-0000-0000AD000000}"/>
    <hyperlink ref="C89" r:id="rId175" xr:uid="{00000000-0004-0000-0000-0000AE000000}"/>
    <hyperlink ref="F89" r:id="rId176" xr:uid="{00000000-0004-0000-0000-0000AF000000}"/>
    <hyperlink ref="C90" r:id="rId177" xr:uid="{00000000-0004-0000-0000-0000B0000000}"/>
    <hyperlink ref="F90" r:id="rId178" xr:uid="{00000000-0004-0000-0000-0000B1000000}"/>
    <hyperlink ref="C91" r:id="rId179" xr:uid="{00000000-0004-0000-0000-0000B2000000}"/>
    <hyperlink ref="F91" r:id="rId180" xr:uid="{00000000-0004-0000-0000-0000B3000000}"/>
    <hyperlink ref="C92" r:id="rId181" xr:uid="{00000000-0004-0000-0000-0000B4000000}"/>
    <hyperlink ref="F92" r:id="rId182" xr:uid="{00000000-0004-0000-0000-0000B5000000}"/>
    <hyperlink ref="C93" r:id="rId183" xr:uid="{00000000-0004-0000-0000-0000B6000000}"/>
    <hyperlink ref="F93" r:id="rId184" xr:uid="{00000000-0004-0000-0000-0000B7000000}"/>
    <hyperlink ref="C94" r:id="rId185" xr:uid="{00000000-0004-0000-0000-0000B8000000}"/>
    <hyperlink ref="F94" r:id="rId186" xr:uid="{00000000-0004-0000-0000-0000B9000000}"/>
    <hyperlink ref="C95" r:id="rId187" xr:uid="{00000000-0004-0000-0000-0000BA000000}"/>
    <hyperlink ref="F95" r:id="rId188" xr:uid="{00000000-0004-0000-0000-0000BB000000}"/>
    <hyperlink ref="C96" r:id="rId189" xr:uid="{00000000-0004-0000-0000-0000BC000000}"/>
    <hyperlink ref="F96" r:id="rId190" xr:uid="{00000000-0004-0000-0000-0000BD000000}"/>
    <hyperlink ref="C97" r:id="rId191" xr:uid="{00000000-0004-0000-0000-0000BE000000}"/>
    <hyperlink ref="F97" r:id="rId192" xr:uid="{00000000-0004-0000-0000-0000BF000000}"/>
    <hyperlink ref="C98" r:id="rId193" xr:uid="{00000000-0004-0000-0000-0000C0000000}"/>
    <hyperlink ref="F98" r:id="rId194" xr:uid="{00000000-0004-0000-0000-0000C1000000}"/>
    <hyperlink ref="C99" r:id="rId195" xr:uid="{00000000-0004-0000-0000-0000C2000000}"/>
    <hyperlink ref="F99" r:id="rId196" xr:uid="{00000000-0004-0000-0000-0000C3000000}"/>
    <hyperlink ref="C100" r:id="rId197" xr:uid="{00000000-0004-0000-0000-0000C4000000}"/>
    <hyperlink ref="F100" r:id="rId198" xr:uid="{00000000-0004-0000-0000-0000C5000000}"/>
    <hyperlink ref="C101" r:id="rId199" xr:uid="{00000000-0004-0000-0000-0000C6000000}"/>
    <hyperlink ref="F101" r:id="rId200" xr:uid="{00000000-0004-0000-0000-0000C7000000}"/>
    <hyperlink ref="C102" r:id="rId201" xr:uid="{00000000-0004-0000-0000-0000C8000000}"/>
    <hyperlink ref="F102" r:id="rId202" xr:uid="{00000000-0004-0000-0000-0000C9000000}"/>
    <hyperlink ref="C103" r:id="rId203" xr:uid="{00000000-0004-0000-0000-0000CA000000}"/>
    <hyperlink ref="F103" r:id="rId204" xr:uid="{00000000-0004-0000-0000-0000CB000000}"/>
    <hyperlink ref="C104" r:id="rId205" xr:uid="{00000000-0004-0000-0000-0000CC000000}"/>
    <hyperlink ref="F104" r:id="rId206" xr:uid="{00000000-0004-0000-0000-0000CD000000}"/>
    <hyperlink ref="C105" r:id="rId207" xr:uid="{00000000-0004-0000-0000-0000CE000000}"/>
    <hyperlink ref="F105" r:id="rId208" xr:uid="{00000000-0004-0000-0000-0000CF000000}"/>
    <hyperlink ref="C106" r:id="rId209" xr:uid="{00000000-0004-0000-0000-0000D0000000}"/>
    <hyperlink ref="F106" r:id="rId210" xr:uid="{00000000-0004-0000-0000-0000D1000000}"/>
    <hyperlink ref="C107" r:id="rId211" xr:uid="{00000000-0004-0000-0000-0000D2000000}"/>
    <hyperlink ref="F107" r:id="rId212" xr:uid="{00000000-0004-0000-0000-0000D3000000}"/>
    <hyperlink ref="C108" r:id="rId213" xr:uid="{00000000-0004-0000-0000-0000D4000000}"/>
    <hyperlink ref="F108" r:id="rId214" xr:uid="{00000000-0004-0000-0000-0000D5000000}"/>
    <hyperlink ref="C109" r:id="rId215" xr:uid="{00000000-0004-0000-0000-0000D6000000}"/>
    <hyperlink ref="F109" r:id="rId216" xr:uid="{00000000-0004-0000-0000-0000D7000000}"/>
    <hyperlink ref="C110" r:id="rId217" xr:uid="{00000000-0004-0000-0000-0000D8000000}"/>
    <hyperlink ref="F110" r:id="rId218" xr:uid="{00000000-0004-0000-0000-0000D9000000}"/>
    <hyperlink ref="C111" r:id="rId219" xr:uid="{00000000-0004-0000-0000-0000DA000000}"/>
    <hyperlink ref="F111" r:id="rId220" xr:uid="{00000000-0004-0000-0000-0000DB000000}"/>
    <hyperlink ref="C112" r:id="rId221" xr:uid="{00000000-0004-0000-0000-0000DC000000}"/>
    <hyperlink ref="F112" r:id="rId222" xr:uid="{00000000-0004-0000-0000-0000DD000000}"/>
    <hyperlink ref="C113" r:id="rId223" xr:uid="{00000000-0004-0000-0000-0000DE000000}"/>
    <hyperlink ref="F113" r:id="rId224" xr:uid="{00000000-0004-0000-0000-0000DF000000}"/>
    <hyperlink ref="C114" r:id="rId225" xr:uid="{00000000-0004-0000-0000-0000E0000000}"/>
    <hyperlink ref="F114" r:id="rId226" xr:uid="{00000000-0004-0000-0000-0000E1000000}"/>
    <hyperlink ref="C115" r:id="rId227" xr:uid="{00000000-0004-0000-0000-0000E2000000}"/>
    <hyperlink ref="F115" r:id="rId228" xr:uid="{00000000-0004-0000-0000-0000E3000000}"/>
    <hyperlink ref="C116" r:id="rId229" xr:uid="{00000000-0004-0000-0000-0000E4000000}"/>
    <hyperlink ref="F116" r:id="rId230" xr:uid="{00000000-0004-0000-0000-0000E5000000}"/>
    <hyperlink ref="C117" r:id="rId231" xr:uid="{00000000-0004-0000-0000-0000E6000000}"/>
    <hyperlink ref="F117" r:id="rId232" xr:uid="{00000000-0004-0000-0000-0000E7000000}"/>
    <hyperlink ref="C118" r:id="rId233" xr:uid="{00000000-0004-0000-0000-0000E8000000}"/>
    <hyperlink ref="F118" r:id="rId234" xr:uid="{00000000-0004-0000-0000-0000E9000000}"/>
    <hyperlink ref="C119" r:id="rId235" xr:uid="{00000000-0004-0000-0000-0000EA000000}"/>
    <hyperlink ref="F119" r:id="rId236" xr:uid="{00000000-0004-0000-0000-0000EB000000}"/>
    <hyperlink ref="C120" r:id="rId237" xr:uid="{00000000-0004-0000-0000-0000EC000000}"/>
    <hyperlink ref="F120" r:id="rId238" xr:uid="{00000000-0004-0000-0000-0000ED000000}"/>
    <hyperlink ref="C121" r:id="rId239" xr:uid="{00000000-0004-0000-0000-0000EE000000}"/>
    <hyperlink ref="F121" r:id="rId240" xr:uid="{00000000-0004-0000-0000-0000EF000000}"/>
    <hyperlink ref="C122" r:id="rId241" xr:uid="{00000000-0004-0000-0000-0000F0000000}"/>
    <hyperlink ref="F122" r:id="rId242" xr:uid="{00000000-0004-0000-0000-0000F1000000}"/>
    <hyperlink ref="C123" r:id="rId243" xr:uid="{00000000-0004-0000-0000-0000F2000000}"/>
    <hyperlink ref="F123" r:id="rId244" xr:uid="{00000000-0004-0000-0000-0000F3000000}"/>
    <hyperlink ref="C124" r:id="rId245" xr:uid="{00000000-0004-0000-0000-0000F4000000}"/>
    <hyperlink ref="F124" r:id="rId246" xr:uid="{00000000-0004-0000-0000-0000F5000000}"/>
    <hyperlink ref="C125" r:id="rId247" xr:uid="{00000000-0004-0000-0000-0000F6000000}"/>
    <hyperlink ref="F125" r:id="rId248" xr:uid="{00000000-0004-0000-0000-0000F7000000}"/>
    <hyperlink ref="C126" r:id="rId249" xr:uid="{00000000-0004-0000-0000-0000F8000000}"/>
    <hyperlink ref="F126" r:id="rId250" xr:uid="{00000000-0004-0000-0000-0000F9000000}"/>
    <hyperlink ref="C127" r:id="rId251" xr:uid="{00000000-0004-0000-0000-0000FA000000}"/>
    <hyperlink ref="F127" r:id="rId252" xr:uid="{00000000-0004-0000-0000-0000FB000000}"/>
    <hyperlink ref="C128" r:id="rId253" xr:uid="{00000000-0004-0000-0000-0000FC000000}"/>
    <hyperlink ref="F128" r:id="rId254" xr:uid="{00000000-0004-0000-0000-0000FD000000}"/>
    <hyperlink ref="C129" r:id="rId255" xr:uid="{00000000-0004-0000-0000-0000FE000000}"/>
    <hyperlink ref="F129" r:id="rId256" xr:uid="{00000000-0004-0000-0000-0000FF000000}"/>
    <hyperlink ref="C130" r:id="rId257" xr:uid="{00000000-0004-0000-0000-000000010000}"/>
    <hyperlink ref="F130" r:id="rId258" xr:uid="{00000000-0004-0000-0000-000001010000}"/>
    <hyperlink ref="C131" r:id="rId259" xr:uid="{00000000-0004-0000-0000-000002010000}"/>
    <hyperlink ref="F131" r:id="rId260" xr:uid="{00000000-0004-0000-0000-000003010000}"/>
    <hyperlink ref="C132" r:id="rId261" xr:uid="{00000000-0004-0000-0000-000004010000}"/>
    <hyperlink ref="F132" r:id="rId262" xr:uid="{00000000-0004-0000-0000-000005010000}"/>
    <hyperlink ref="C133" r:id="rId263" xr:uid="{00000000-0004-0000-0000-000006010000}"/>
    <hyperlink ref="F133" r:id="rId264" xr:uid="{00000000-0004-0000-0000-000007010000}"/>
    <hyperlink ref="C134" r:id="rId265" xr:uid="{00000000-0004-0000-0000-000008010000}"/>
    <hyperlink ref="F134" r:id="rId266" xr:uid="{00000000-0004-0000-0000-000009010000}"/>
    <hyperlink ref="C135" r:id="rId267" xr:uid="{00000000-0004-0000-0000-00000A010000}"/>
    <hyperlink ref="F135" r:id="rId268" xr:uid="{00000000-0004-0000-0000-00000B010000}"/>
    <hyperlink ref="C136" r:id="rId269" xr:uid="{00000000-0004-0000-0000-00000C010000}"/>
    <hyperlink ref="F136" r:id="rId270" xr:uid="{00000000-0004-0000-0000-00000D010000}"/>
    <hyperlink ref="C137" r:id="rId271" xr:uid="{00000000-0004-0000-0000-00000E010000}"/>
    <hyperlink ref="F137" r:id="rId272" xr:uid="{00000000-0004-0000-0000-00000F010000}"/>
    <hyperlink ref="C138" r:id="rId273" xr:uid="{00000000-0004-0000-0000-000010010000}"/>
    <hyperlink ref="F138" r:id="rId274" xr:uid="{00000000-0004-0000-0000-000011010000}"/>
    <hyperlink ref="C139" r:id="rId275" xr:uid="{00000000-0004-0000-0000-000012010000}"/>
    <hyperlink ref="F139" r:id="rId276" xr:uid="{00000000-0004-0000-0000-000013010000}"/>
    <hyperlink ref="C140" r:id="rId277" xr:uid="{00000000-0004-0000-0000-000014010000}"/>
    <hyperlink ref="F140" r:id="rId278" xr:uid="{00000000-0004-0000-0000-000015010000}"/>
    <hyperlink ref="C141" r:id="rId279" xr:uid="{00000000-0004-0000-0000-000016010000}"/>
    <hyperlink ref="F141" r:id="rId280" xr:uid="{00000000-0004-0000-0000-000017010000}"/>
    <hyperlink ref="C142" r:id="rId281" xr:uid="{00000000-0004-0000-0000-000018010000}"/>
    <hyperlink ref="F142" r:id="rId282" xr:uid="{00000000-0004-0000-0000-000019010000}"/>
    <hyperlink ref="C143" r:id="rId283" xr:uid="{00000000-0004-0000-0000-00001A010000}"/>
    <hyperlink ref="F143" r:id="rId284" xr:uid="{00000000-0004-0000-0000-00001B010000}"/>
    <hyperlink ref="C144" r:id="rId285" xr:uid="{00000000-0004-0000-0000-00001C010000}"/>
    <hyperlink ref="F144" r:id="rId286" xr:uid="{00000000-0004-0000-0000-00001D010000}"/>
    <hyperlink ref="C145" r:id="rId287" xr:uid="{00000000-0004-0000-0000-00001E010000}"/>
    <hyperlink ref="F145" r:id="rId288" xr:uid="{00000000-0004-0000-0000-00001F010000}"/>
    <hyperlink ref="C146" r:id="rId289" xr:uid="{00000000-0004-0000-0000-000020010000}"/>
    <hyperlink ref="F146" r:id="rId290" xr:uid="{00000000-0004-0000-0000-000021010000}"/>
    <hyperlink ref="C147" r:id="rId291" xr:uid="{00000000-0004-0000-0000-000022010000}"/>
    <hyperlink ref="F147" r:id="rId292" xr:uid="{00000000-0004-0000-0000-000023010000}"/>
    <hyperlink ref="C148" r:id="rId293" xr:uid="{00000000-0004-0000-0000-000024010000}"/>
    <hyperlink ref="F148" r:id="rId294" xr:uid="{00000000-0004-0000-0000-000025010000}"/>
    <hyperlink ref="C149" r:id="rId295" xr:uid="{00000000-0004-0000-0000-000026010000}"/>
    <hyperlink ref="F149" r:id="rId296" xr:uid="{00000000-0004-0000-0000-000027010000}"/>
    <hyperlink ref="C150" r:id="rId297" xr:uid="{00000000-0004-0000-0000-000028010000}"/>
    <hyperlink ref="F150" r:id="rId298" xr:uid="{00000000-0004-0000-0000-000029010000}"/>
    <hyperlink ref="C151" r:id="rId299" xr:uid="{00000000-0004-0000-0000-00002A010000}"/>
    <hyperlink ref="F151" r:id="rId300" xr:uid="{00000000-0004-0000-0000-00002B010000}"/>
    <hyperlink ref="C152" r:id="rId301" xr:uid="{00000000-0004-0000-0000-00002C010000}"/>
    <hyperlink ref="F152" r:id="rId302" xr:uid="{00000000-0004-0000-0000-00002D010000}"/>
    <hyperlink ref="C153" r:id="rId303" xr:uid="{00000000-0004-0000-0000-00002E010000}"/>
    <hyperlink ref="F153" r:id="rId304" xr:uid="{00000000-0004-0000-0000-00002F010000}"/>
    <hyperlink ref="C154" r:id="rId305" xr:uid="{00000000-0004-0000-0000-000030010000}"/>
    <hyperlink ref="F154" r:id="rId306" xr:uid="{00000000-0004-0000-0000-000031010000}"/>
    <hyperlink ref="C155" r:id="rId307" xr:uid="{00000000-0004-0000-0000-000032010000}"/>
    <hyperlink ref="F155" r:id="rId308" xr:uid="{00000000-0004-0000-0000-000033010000}"/>
    <hyperlink ref="C156" r:id="rId309" xr:uid="{00000000-0004-0000-0000-000034010000}"/>
    <hyperlink ref="F156" r:id="rId310" xr:uid="{00000000-0004-0000-0000-000035010000}"/>
    <hyperlink ref="C157" r:id="rId311" xr:uid="{00000000-0004-0000-0000-000036010000}"/>
    <hyperlink ref="F157" r:id="rId312" xr:uid="{00000000-0004-0000-0000-000037010000}"/>
    <hyperlink ref="C158" r:id="rId313" xr:uid="{00000000-0004-0000-0000-000038010000}"/>
    <hyperlink ref="F158" r:id="rId314" xr:uid="{00000000-0004-0000-0000-000039010000}"/>
    <hyperlink ref="C159" r:id="rId315" xr:uid="{00000000-0004-0000-0000-00003A010000}"/>
    <hyperlink ref="F159" r:id="rId316" xr:uid="{00000000-0004-0000-0000-00003B010000}"/>
    <hyperlink ref="C160" r:id="rId317" xr:uid="{00000000-0004-0000-0000-00003C010000}"/>
    <hyperlink ref="F160" r:id="rId318" xr:uid="{00000000-0004-0000-0000-00003D010000}"/>
    <hyperlink ref="C161" r:id="rId319" xr:uid="{00000000-0004-0000-0000-00003E010000}"/>
    <hyperlink ref="F161" r:id="rId320" xr:uid="{00000000-0004-0000-0000-00003F010000}"/>
    <hyperlink ref="C162" r:id="rId321" xr:uid="{00000000-0004-0000-0000-000040010000}"/>
    <hyperlink ref="F162" r:id="rId322" xr:uid="{00000000-0004-0000-0000-000041010000}"/>
    <hyperlink ref="C163" r:id="rId323" xr:uid="{00000000-0004-0000-0000-000042010000}"/>
    <hyperlink ref="F163" r:id="rId324" xr:uid="{00000000-0004-0000-0000-000043010000}"/>
    <hyperlink ref="C164" r:id="rId325" xr:uid="{00000000-0004-0000-0000-000044010000}"/>
    <hyperlink ref="F164" r:id="rId326" xr:uid="{00000000-0004-0000-0000-000045010000}"/>
    <hyperlink ref="C165" r:id="rId327" xr:uid="{00000000-0004-0000-0000-000046010000}"/>
    <hyperlink ref="F165" r:id="rId328" xr:uid="{00000000-0004-0000-0000-000047010000}"/>
    <hyperlink ref="C166" r:id="rId329" xr:uid="{00000000-0004-0000-0000-000048010000}"/>
    <hyperlink ref="F166" r:id="rId330" xr:uid="{00000000-0004-0000-0000-000049010000}"/>
    <hyperlink ref="C167" r:id="rId331" xr:uid="{00000000-0004-0000-0000-00004A010000}"/>
    <hyperlink ref="F167" r:id="rId332" xr:uid="{00000000-0004-0000-0000-00004B010000}"/>
    <hyperlink ref="C168" r:id="rId333" xr:uid="{00000000-0004-0000-0000-00004C010000}"/>
    <hyperlink ref="F168" r:id="rId334" xr:uid="{00000000-0004-0000-0000-00004D010000}"/>
    <hyperlink ref="C169" r:id="rId335" xr:uid="{00000000-0004-0000-0000-00004E010000}"/>
    <hyperlink ref="F169" r:id="rId336" xr:uid="{00000000-0004-0000-0000-00004F010000}"/>
    <hyperlink ref="C170" r:id="rId337" xr:uid="{00000000-0004-0000-0000-000050010000}"/>
    <hyperlink ref="F170" r:id="rId338" xr:uid="{00000000-0004-0000-0000-000051010000}"/>
    <hyperlink ref="C171" r:id="rId339" xr:uid="{00000000-0004-0000-0000-000052010000}"/>
    <hyperlink ref="F171" r:id="rId340" xr:uid="{00000000-0004-0000-0000-000053010000}"/>
    <hyperlink ref="C172" r:id="rId341" xr:uid="{00000000-0004-0000-0000-000054010000}"/>
    <hyperlink ref="F172" r:id="rId342" xr:uid="{00000000-0004-0000-0000-000055010000}"/>
    <hyperlink ref="C173" r:id="rId343" xr:uid="{00000000-0004-0000-0000-000056010000}"/>
    <hyperlink ref="F173" r:id="rId344" xr:uid="{00000000-0004-0000-0000-000057010000}"/>
    <hyperlink ref="C174" r:id="rId345" xr:uid="{00000000-0004-0000-0000-000058010000}"/>
    <hyperlink ref="F174" r:id="rId346" xr:uid="{00000000-0004-0000-0000-000059010000}"/>
    <hyperlink ref="C175" r:id="rId347" xr:uid="{00000000-0004-0000-0000-00005A010000}"/>
    <hyperlink ref="F175" r:id="rId348" xr:uid="{00000000-0004-0000-0000-00005B010000}"/>
    <hyperlink ref="C176" r:id="rId349" xr:uid="{00000000-0004-0000-0000-00005C010000}"/>
    <hyperlink ref="F176" r:id="rId350" xr:uid="{00000000-0004-0000-0000-00005D010000}"/>
    <hyperlink ref="C177" r:id="rId351" xr:uid="{00000000-0004-0000-0000-00005E010000}"/>
    <hyperlink ref="F177" r:id="rId352" xr:uid="{00000000-0004-0000-0000-00005F010000}"/>
    <hyperlink ref="C178" r:id="rId353" xr:uid="{00000000-0004-0000-0000-000060010000}"/>
    <hyperlink ref="F178" r:id="rId354" xr:uid="{00000000-0004-0000-0000-000061010000}"/>
    <hyperlink ref="C179" r:id="rId355" xr:uid="{00000000-0004-0000-0000-000062010000}"/>
    <hyperlink ref="F179" r:id="rId356" xr:uid="{00000000-0004-0000-0000-000063010000}"/>
    <hyperlink ref="C180" r:id="rId357" xr:uid="{00000000-0004-0000-0000-000064010000}"/>
    <hyperlink ref="F180" r:id="rId358" xr:uid="{00000000-0004-0000-0000-000065010000}"/>
    <hyperlink ref="C181" r:id="rId359" xr:uid="{00000000-0004-0000-0000-000066010000}"/>
    <hyperlink ref="F181" r:id="rId360" xr:uid="{00000000-0004-0000-0000-000067010000}"/>
    <hyperlink ref="C182" r:id="rId361" xr:uid="{00000000-0004-0000-0000-000068010000}"/>
    <hyperlink ref="F182" r:id="rId362" xr:uid="{00000000-0004-0000-0000-000069010000}"/>
    <hyperlink ref="C183" r:id="rId363" xr:uid="{00000000-0004-0000-0000-00006A010000}"/>
    <hyperlink ref="F183" r:id="rId364" xr:uid="{00000000-0004-0000-0000-00006B010000}"/>
    <hyperlink ref="C184" r:id="rId365" xr:uid="{00000000-0004-0000-0000-00006C010000}"/>
    <hyperlink ref="F184" r:id="rId366" xr:uid="{00000000-0004-0000-0000-00006D010000}"/>
    <hyperlink ref="C185" r:id="rId367" xr:uid="{00000000-0004-0000-0000-00006E010000}"/>
    <hyperlink ref="F185" r:id="rId368" xr:uid="{00000000-0004-0000-0000-00006F010000}"/>
    <hyperlink ref="C186" r:id="rId369" xr:uid="{00000000-0004-0000-0000-000070010000}"/>
    <hyperlink ref="F186" r:id="rId370" xr:uid="{00000000-0004-0000-0000-000071010000}"/>
    <hyperlink ref="C187" r:id="rId371" xr:uid="{00000000-0004-0000-0000-000072010000}"/>
    <hyperlink ref="F187" r:id="rId372" xr:uid="{00000000-0004-0000-0000-000073010000}"/>
    <hyperlink ref="C188" r:id="rId373" xr:uid="{00000000-0004-0000-0000-000074010000}"/>
    <hyperlink ref="F188" r:id="rId374" xr:uid="{00000000-0004-0000-0000-000075010000}"/>
    <hyperlink ref="C189" r:id="rId375" xr:uid="{00000000-0004-0000-0000-000076010000}"/>
    <hyperlink ref="F189" r:id="rId376" xr:uid="{00000000-0004-0000-0000-000077010000}"/>
    <hyperlink ref="C190" r:id="rId377" xr:uid="{00000000-0004-0000-0000-000078010000}"/>
    <hyperlink ref="F190" r:id="rId378" xr:uid="{00000000-0004-0000-0000-000079010000}"/>
    <hyperlink ref="C191" r:id="rId379" xr:uid="{00000000-0004-0000-0000-00007A010000}"/>
    <hyperlink ref="F191" r:id="rId380" xr:uid="{00000000-0004-0000-0000-00007B010000}"/>
    <hyperlink ref="C192" r:id="rId381" xr:uid="{00000000-0004-0000-0000-00007C010000}"/>
    <hyperlink ref="F192" r:id="rId382" xr:uid="{00000000-0004-0000-0000-00007D010000}"/>
    <hyperlink ref="C193" r:id="rId383" xr:uid="{00000000-0004-0000-0000-00007E010000}"/>
    <hyperlink ref="F193" r:id="rId384" xr:uid="{00000000-0004-0000-0000-00007F010000}"/>
    <hyperlink ref="C194" r:id="rId385" xr:uid="{00000000-0004-0000-0000-000080010000}"/>
    <hyperlink ref="F194" r:id="rId386" xr:uid="{00000000-0004-0000-0000-000081010000}"/>
    <hyperlink ref="C195" r:id="rId387" xr:uid="{00000000-0004-0000-0000-000082010000}"/>
    <hyperlink ref="F195" r:id="rId388" xr:uid="{00000000-0004-0000-0000-000083010000}"/>
    <hyperlink ref="C196" r:id="rId389" xr:uid="{00000000-0004-0000-0000-000084010000}"/>
    <hyperlink ref="F196" r:id="rId390" xr:uid="{00000000-0004-0000-0000-000085010000}"/>
    <hyperlink ref="C197" r:id="rId391" xr:uid="{00000000-0004-0000-0000-000086010000}"/>
    <hyperlink ref="F197" r:id="rId392" xr:uid="{00000000-0004-0000-0000-000087010000}"/>
    <hyperlink ref="C198" r:id="rId393" xr:uid="{00000000-0004-0000-0000-000088010000}"/>
    <hyperlink ref="F198" r:id="rId394" xr:uid="{00000000-0004-0000-0000-000089010000}"/>
    <hyperlink ref="C199" r:id="rId395" xr:uid="{00000000-0004-0000-0000-00008A010000}"/>
    <hyperlink ref="F199" r:id="rId396" xr:uid="{00000000-0004-0000-0000-00008B010000}"/>
    <hyperlink ref="C200" r:id="rId397" xr:uid="{00000000-0004-0000-0000-00008C010000}"/>
    <hyperlink ref="F200" r:id="rId398" xr:uid="{00000000-0004-0000-0000-00008D010000}"/>
    <hyperlink ref="C201" r:id="rId399" xr:uid="{00000000-0004-0000-0000-00008E010000}"/>
    <hyperlink ref="F201" r:id="rId400" xr:uid="{00000000-0004-0000-0000-00008F010000}"/>
    <hyperlink ref="C202" r:id="rId401" xr:uid="{00000000-0004-0000-0000-000090010000}"/>
    <hyperlink ref="F202" r:id="rId402" xr:uid="{00000000-0004-0000-0000-000091010000}"/>
    <hyperlink ref="C203" r:id="rId403" xr:uid="{00000000-0004-0000-0000-000092010000}"/>
    <hyperlink ref="F203" r:id="rId404" xr:uid="{00000000-0004-0000-0000-000093010000}"/>
    <hyperlink ref="C204" r:id="rId405" xr:uid="{00000000-0004-0000-0000-000094010000}"/>
    <hyperlink ref="F204" r:id="rId406" xr:uid="{00000000-0004-0000-0000-000095010000}"/>
    <hyperlink ref="C205" r:id="rId407" xr:uid="{00000000-0004-0000-0000-000096010000}"/>
    <hyperlink ref="F205" r:id="rId408" xr:uid="{00000000-0004-0000-0000-000097010000}"/>
    <hyperlink ref="C206" r:id="rId409" xr:uid="{00000000-0004-0000-0000-000098010000}"/>
    <hyperlink ref="F206" r:id="rId410" xr:uid="{00000000-0004-0000-0000-000099010000}"/>
    <hyperlink ref="C207" r:id="rId411" xr:uid="{00000000-0004-0000-0000-00009A010000}"/>
    <hyperlink ref="F207" r:id="rId412" xr:uid="{00000000-0004-0000-0000-00009B010000}"/>
    <hyperlink ref="C208" r:id="rId413" xr:uid="{00000000-0004-0000-0000-00009C010000}"/>
    <hyperlink ref="F208" r:id="rId414" xr:uid="{00000000-0004-0000-0000-00009D010000}"/>
    <hyperlink ref="C209" r:id="rId415" xr:uid="{00000000-0004-0000-0000-00009E010000}"/>
    <hyperlink ref="F209" r:id="rId416" xr:uid="{00000000-0004-0000-0000-00009F010000}"/>
    <hyperlink ref="C210" r:id="rId417" xr:uid="{00000000-0004-0000-0000-0000A0010000}"/>
    <hyperlink ref="F210" r:id="rId418" xr:uid="{00000000-0004-0000-0000-0000A1010000}"/>
    <hyperlink ref="C211" r:id="rId419" xr:uid="{00000000-0004-0000-0000-0000A2010000}"/>
    <hyperlink ref="F211" r:id="rId420" xr:uid="{00000000-0004-0000-0000-0000A3010000}"/>
    <hyperlink ref="C212" r:id="rId421" xr:uid="{00000000-0004-0000-0000-0000A4010000}"/>
    <hyperlink ref="F212" r:id="rId422" xr:uid="{00000000-0004-0000-0000-0000A5010000}"/>
    <hyperlink ref="C213" r:id="rId423" xr:uid="{00000000-0004-0000-0000-0000A6010000}"/>
    <hyperlink ref="F213" r:id="rId424" xr:uid="{00000000-0004-0000-0000-0000A7010000}"/>
    <hyperlink ref="C214" r:id="rId425" xr:uid="{00000000-0004-0000-0000-0000A8010000}"/>
    <hyperlink ref="F214" r:id="rId426" xr:uid="{00000000-0004-0000-0000-0000A9010000}"/>
    <hyperlink ref="C215" r:id="rId427" xr:uid="{00000000-0004-0000-0000-0000AA010000}"/>
    <hyperlink ref="F215" r:id="rId428" xr:uid="{00000000-0004-0000-0000-0000AB010000}"/>
    <hyperlink ref="C216" r:id="rId429" xr:uid="{00000000-0004-0000-0000-0000AC010000}"/>
    <hyperlink ref="F216" r:id="rId430" xr:uid="{00000000-0004-0000-0000-0000AD010000}"/>
    <hyperlink ref="C217" r:id="rId431" xr:uid="{00000000-0004-0000-0000-0000AE010000}"/>
    <hyperlink ref="F217" r:id="rId432" xr:uid="{00000000-0004-0000-0000-0000AF010000}"/>
    <hyperlink ref="C218" r:id="rId433" xr:uid="{00000000-0004-0000-0000-0000B0010000}"/>
    <hyperlink ref="F218" r:id="rId434" xr:uid="{00000000-0004-0000-0000-0000B1010000}"/>
    <hyperlink ref="C219" r:id="rId435" xr:uid="{00000000-0004-0000-0000-0000B2010000}"/>
    <hyperlink ref="F219" r:id="rId436" xr:uid="{00000000-0004-0000-0000-0000B3010000}"/>
    <hyperlink ref="C220" r:id="rId437" xr:uid="{00000000-0004-0000-0000-0000B4010000}"/>
    <hyperlink ref="F220" r:id="rId438" xr:uid="{00000000-0004-0000-0000-0000B5010000}"/>
    <hyperlink ref="C221" r:id="rId439" xr:uid="{00000000-0004-0000-0000-0000B6010000}"/>
    <hyperlink ref="F221" r:id="rId440" xr:uid="{00000000-0004-0000-0000-0000B7010000}"/>
    <hyperlink ref="C222" r:id="rId441" xr:uid="{00000000-0004-0000-0000-0000B8010000}"/>
    <hyperlink ref="F222" r:id="rId442" xr:uid="{00000000-0004-0000-0000-0000B9010000}"/>
    <hyperlink ref="C223" r:id="rId443" xr:uid="{00000000-0004-0000-0000-0000BA010000}"/>
    <hyperlink ref="F223" r:id="rId444" xr:uid="{00000000-0004-0000-0000-0000BB010000}"/>
    <hyperlink ref="C224" r:id="rId445" xr:uid="{00000000-0004-0000-0000-0000BC010000}"/>
    <hyperlink ref="F224" r:id="rId446" xr:uid="{00000000-0004-0000-0000-0000BD010000}"/>
    <hyperlink ref="C225" r:id="rId447" xr:uid="{00000000-0004-0000-0000-0000BE010000}"/>
    <hyperlink ref="F225" r:id="rId448" xr:uid="{00000000-0004-0000-0000-0000BF010000}"/>
    <hyperlink ref="C226" r:id="rId449" xr:uid="{00000000-0004-0000-0000-0000C0010000}"/>
    <hyperlink ref="F226" r:id="rId450" xr:uid="{00000000-0004-0000-0000-0000C1010000}"/>
    <hyperlink ref="C227" r:id="rId451" xr:uid="{00000000-0004-0000-0000-0000C2010000}"/>
    <hyperlink ref="F227" r:id="rId452" xr:uid="{00000000-0004-0000-0000-0000C3010000}"/>
    <hyperlink ref="C228" r:id="rId453" xr:uid="{00000000-0004-0000-0000-0000C4010000}"/>
    <hyperlink ref="F228" r:id="rId454" xr:uid="{00000000-0004-0000-0000-0000C5010000}"/>
    <hyperlink ref="C229" r:id="rId455" xr:uid="{00000000-0004-0000-0000-0000C6010000}"/>
    <hyperlink ref="F229" r:id="rId456" xr:uid="{00000000-0004-0000-0000-0000C7010000}"/>
    <hyperlink ref="C230" r:id="rId457" xr:uid="{00000000-0004-0000-0000-0000C8010000}"/>
    <hyperlink ref="F230" r:id="rId458" xr:uid="{00000000-0004-0000-0000-0000C9010000}"/>
    <hyperlink ref="C231" r:id="rId459" xr:uid="{00000000-0004-0000-0000-0000CA010000}"/>
    <hyperlink ref="F231" r:id="rId460" xr:uid="{00000000-0004-0000-0000-0000CB010000}"/>
    <hyperlink ref="C232" r:id="rId461" xr:uid="{00000000-0004-0000-0000-0000CC010000}"/>
    <hyperlink ref="F232" r:id="rId462" xr:uid="{00000000-0004-0000-0000-0000CD010000}"/>
    <hyperlink ref="C233" r:id="rId463" xr:uid="{00000000-0004-0000-0000-0000CE010000}"/>
    <hyperlink ref="F233" r:id="rId464" xr:uid="{00000000-0004-0000-0000-0000CF010000}"/>
    <hyperlink ref="C234" r:id="rId465" xr:uid="{00000000-0004-0000-0000-0000D0010000}"/>
    <hyperlink ref="F234" r:id="rId466" xr:uid="{00000000-0004-0000-0000-0000D1010000}"/>
    <hyperlink ref="C235" r:id="rId467" xr:uid="{00000000-0004-0000-0000-0000D2010000}"/>
    <hyperlink ref="F235" r:id="rId468" xr:uid="{00000000-0004-0000-0000-0000D3010000}"/>
    <hyperlink ref="C236" r:id="rId469" xr:uid="{00000000-0004-0000-0000-0000D4010000}"/>
    <hyperlink ref="F236" r:id="rId470" xr:uid="{00000000-0004-0000-0000-0000D5010000}"/>
    <hyperlink ref="C237" r:id="rId471" xr:uid="{00000000-0004-0000-0000-0000D6010000}"/>
    <hyperlink ref="F237" r:id="rId472" xr:uid="{00000000-0004-0000-0000-0000D7010000}"/>
    <hyperlink ref="C238" r:id="rId473" xr:uid="{00000000-0004-0000-0000-0000D8010000}"/>
    <hyperlink ref="F238" r:id="rId474" xr:uid="{00000000-0004-0000-0000-0000D9010000}"/>
    <hyperlink ref="C239" r:id="rId475" xr:uid="{00000000-0004-0000-0000-0000DA010000}"/>
    <hyperlink ref="F239" r:id="rId476" xr:uid="{00000000-0004-0000-0000-0000DB010000}"/>
    <hyperlink ref="C240" r:id="rId477" xr:uid="{00000000-0004-0000-0000-0000DC010000}"/>
    <hyperlink ref="F240" r:id="rId478" xr:uid="{00000000-0004-0000-0000-0000DD010000}"/>
    <hyperlink ref="C241" r:id="rId479" xr:uid="{00000000-0004-0000-0000-0000DE010000}"/>
    <hyperlink ref="F241" r:id="rId480" xr:uid="{00000000-0004-0000-0000-0000DF010000}"/>
    <hyperlink ref="C242" r:id="rId481" xr:uid="{00000000-0004-0000-0000-0000E0010000}"/>
    <hyperlink ref="F242" r:id="rId482" xr:uid="{00000000-0004-0000-0000-0000E1010000}"/>
    <hyperlink ref="C243" r:id="rId483" xr:uid="{00000000-0004-0000-0000-0000E2010000}"/>
    <hyperlink ref="F243" r:id="rId484" xr:uid="{00000000-0004-0000-0000-0000E3010000}"/>
    <hyperlink ref="C244" r:id="rId485" xr:uid="{00000000-0004-0000-0000-0000E4010000}"/>
    <hyperlink ref="F244" r:id="rId486" xr:uid="{00000000-0004-0000-0000-0000E5010000}"/>
    <hyperlink ref="C245" r:id="rId487" xr:uid="{00000000-0004-0000-0000-0000E6010000}"/>
    <hyperlink ref="F245" r:id="rId488" xr:uid="{00000000-0004-0000-0000-0000E7010000}"/>
    <hyperlink ref="C246" r:id="rId489" xr:uid="{00000000-0004-0000-0000-0000E8010000}"/>
    <hyperlink ref="F246" r:id="rId490" xr:uid="{00000000-0004-0000-0000-0000E9010000}"/>
    <hyperlink ref="C247" r:id="rId491" xr:uid="{00000000-0004-0000-0000-0000EA010000}"/>
    <hyperlink ref="F247" r:id="rId492" xr:uid="{00000000-0004-0000-0000-0000EB010000}"/>
    <hyperlink ref="C248" r:id="rId493" xr:uid="{00000000-0004-0000-0000-0000EC010000}"/>
    <hyperlink ref="F248" r:id="rId494" xr:uid="{00000000-0004-0000-0000-0000ED010000}"/>
    <hyperlink ref="C249" r:id="rId495" xr:uid="{00000000-0004-0000-0000-0000EE010000}"/>
    <hyperlink ref="F249" r:id="rId496" xr:uid="{00000000-0004-0000-0000-0000EF010000}"/>
    <hyperlink ref="C250" r:id="rId497" xr:uid="{00000000-0004-0000-0000-0000F0010000}"/>
    <hyperlink ref="F250" r:id="rId498" xr:uid="{00000000-0004-0000-0000-0000F1010000}"/>
    <hyperlink ref="C251" r:id="rId499" xr:uid="{00000000-0004-0000-0000-0000F2010000}"/>
    <hyperlink ref="F251" r:id="rId500" xr:uid="{00000000-0004-0000-0000-0000F3010000}"/>
    <hyperlink ref="C252" r:id="rId501" xr:uid="{00000000-0004-0000-0000-0000F4010000}"/>
    <hyperlink ref="F252" r:id="rId502" xr:uid="{00000000-0004-0000-0000-0000F5010000}"/>
    <hyperlink ref="C253" r:id="rId503" xr:uid="{00000000-0004-0000-0000-0000F6010000}"/>
    <hyperlink ref="F253" r:id="rId504" xr:uid="{00000000-0004-0000-0000-0000F7010000}"/>
    <hyperlink ref="C254" r:id="rId505" xr:uid="{00000000-0004-0000-0000-0000F8010000}"/>
    <hyperlink ref="F254" r:id="rId506" xr:uid="{00000000-0004-0000-0000-0000F9010000}"/>
    <hyperlink ref="C255" r:id="rId507" xr:uid="{00000000-0004-0000-0000-0000FA010000}"/>
    <hyperlink ref="F255" r:id="rId508" xr:uid="{00000000-0004-0000-0000-0000FB010000}"/>
    <hyperlink ref="C256" r:id="rId509" xr:uid="{00000000-0004-0000-0000-0000FC010000}"/>
    <hyperlink ref="F256" r:id="rId510" xr:uid="{00000000-0004-0000-0000-0000FD010000}"/>
    <hyperlink ref="C257" r:id="rId511" xr:uid="{00000000-0004-0000-0000-0000FE010000}"/>
    <hyperlink ref="F257" r:id="rId512" xr:uid="{00000000-0004-0000-0000-0000FF010000}"/>
    <hyperlink ref="C258" r:id="rId513" xr:uid="{00000000-0004-0000-0000-000000020000}"/>
    <hyperlink ref="F258" r:id="rId514" xr:uid="{00000000-0004-0000-0000-000001020000}"/>
    <hyperlink ref="C259" r:id="rId515" xr:uid="{00000000-0004-0000-0000-000002020000}"/>
    <hyperlink ref="F259" r:id="rId516" xr:uid="{00000000-0004-0000-0000-000003020000}"/>
    <hyperlink ref="C260" r:id="rId517" xr:uid="{00000000-0004-0000-0000-000004020000}"/>
    <hyperlink ref="F260" r:id="rId518" xr:uid="{00000000-0004-0000-0000-000005020000}"/>
    <hyperlink ref="C261" r:id="rId519" xr:uid="{00000000-0004-0000-0000-000006020000}"/>
    <hyperlink ref="F261" r:id="rId520" xr:uid="{00000000-0004-0000-0000-000007020000}"/>
    <hyperlink ref="C262" r:id="rId521" xr:uid="{00000000-0004-0000-0000-000008020000}"/>
    <hyperlink ref="F262" r:id="rId522" xr:uid="{00000000-0004-0000-0000-000009020000}"/>
    <hyperlink ref="C263" r:id="rId523" xr:uid="{00000000-0004-0000-0000-00000A020000}"/>
    <hyperlink ref="F263" r:id="rId524" xr:uid="{00000000-0004-0000-0000-00000B020000}"/>
    <hyperlink ref="C264" r:id="rId525" xr:uid="{00000000-0004-0000-0000-00000C020000}"/>
    <hyperlink ref="F264" r:id="rId526" xr:uid="{00000000-0004-0000-0000-00000D020000}"/>
    <hyperlink ref="C265" r:id="rId527" xr:uid="{00000000-0004-0000-0000-00000E020000}"/>
    <hyperlink ref="F265" r:id="rId528" xr:uid="{00000000-0004-0000-0000-00000F020000}"/>
    <hyperlink ref="C266" r:id="rId529" xr:uid="{00000000-0004-0000-0000-000010020000}"/>
    <hyperlink ref="F266" r:id="rId530" xr:uid="{00000000-0004-0000-0000-000011020000}"/>
    <hyperlink ref="C267" r:id="rId531" xr:uid="{00000000-0004-0000-0000-000012020000}"/>
    <hyperlink ref="F267" r:id="rId532" xr:uid="{00000000-0004-0000-0000-000013020000}"/>
    <hyperlink ref="C268" r:id="rId533" xr:uid="{00000000-0004-0000-0000-000014020000}"/>
    <hyperlink ref="F268" r:id="rId534" xr:uid="{00000000-0004-0000-0000-000015020000}"/>
    <hyperlink ref="C269" r:id="rId535" xr:uid="{00000000-0004-0000-0000-000016020000}"/>
    <hyperlink ref="F269" r:id="rId536" xr:uid="{00000000-0004-0000-0000-000017020000}"/>
    <hyperlink ref="C270" r:id="rId537" xr:uid="{00000000-0004-0000-0000-000018020000}"/>
    <hyperlink ref="F270" r:id="rId538" xr:uid="{00000000-0004-0000-0000-000019020000}"/>
    <hyperlink ref="C271" r:id="rId539" xr:uid="{00000000-0004-0000-0000-00001A020000}"/>
    <hyperlink ref="F271" r:id="rId540" xr:uid="{00000000-0004-0000-0000-00001B020000}"/>
    <hyperlink ref="C272" r:id="rId541" xr:uid="{00000000-0004-0000-0000-00001C020000}"/>
    <hyperlink ref="F272" r:id="rId542" xr:uid="{00000000-0004-0000-0000-00001D020000}"/>
    <hyperlink ref="C273" r:id="rId543" xr:uid="{00000000-0004-0000-0000-00001E020000}"/>
    <hyperlink ref="F273" r:id="rId544" xr:uid="{00000000-0004-0000-0000-00001F020000}"/>
    <hyperlink ref="C274" r:id="rId545" xr:uid="{00000000-0004-0000-0000-000020020000}"/>
    <hyperlink ref="F274" r:id="rId546" xr:uid="{00000000-0004-0000-0000-000021020000}"/>
    <hyperlink ref="C275" r:id="rId547" xr:uid="{00000000-0004-0000-0000-000022020000}"/>
    <hyperlink ref="F275" r:id="rId548" xr:uid="{00000000-0004-0000-0000-000023020000}"/>
    <hyperlink ref="C276" r:id="rId549" xr:uid="{00000000-0004-0000-0000-000024020000}"/>
    <hyperlink ref="F276" r:id="rId550" xr:uid="{00000000-0004-0000-0000-000025020000}"/>
    <hyperlink ref="C277" r:id="rId551" xr:uid="{00000000-0004-0000-0000-000026020000}"/>
    <hyperlink ref="F277" r:id="rId552" xr:uid="{00000000-0004-0000-0000-000027020000}"/>
    <hyperlink ref="C278" r:id="rId553" xr:uid="{00000000-0004-0000-0000-000028020000}"/>
    <hyperlink ref="F278" r:id="rId554" xr:uid="{00000000-0004-0000-0000-000029020000}"/>
    <hyperlink ref="C279" r:id="rId555" xr:uid="{00000000-0004-0000-0000-00002A020000}"/>
    <hyperlink ref="F279" r:id="rId556" xr:uid="{00000000-0004-0000-0000-00002B020000}"/>
    <hyperlink ref="C280" r:id="rId557" xr:uid="{00000000-0004-0000-0000-00002C020000}"/>
    <hyperlink ref="F280" r:id="rId558" xr:uid="{00000000-0004-0000-0000-00002D020000}"/>
    <hyperlink ref="C281" r:id="rId559" xr:uid="{00000000-0004-0000-0000-00002E020000}"/>
    <hyperlink ref="F281" r:id="rId560" xr:uid="{00000000-0004-0000-0000-00002F020000}"/>
    <hyperlink ref="C282" r:id="rId561" xr:uid="{00000000-0004-0000-0000-000030020000}"/>
    <hyperlink ref="F282" r:id="rId562" xr:uid="{00000000-0004-0000-0000-000031020000}"/>
    <hyperlink ref="C283" r:id="rId563" xr:uid="{00000000-0004-0000-0000-000032020000}"/>
    <hyperlink ref="F283" r:id="rId564" xr:uid="{00000000-0004-0000-0000-000033020000}"/>
    <hyperlink ref="C284" r:id="rId565" xr:uid="{00000000-0004-0000-0000-000034020000}"/>
    <hyperlink ref="F284" r:id="rId566" xr:uid="{00000000-0004-0000-0000-000035020000}"/>
    <hyperlink ref="C285" r:id="rId567" xr:uid="{00000000-0004-0000-0000-000036020000}"/>
    <hyperlink ref="F285" r:id="rId568" xr:uid="{00000000-0004-0000-0000-000037020000}"/>
    <hyperlink ref="C286" r:id="rId569" xr:uid="{00000000-0004-0000-0000-000038020000}"/>
    <hyperlink ref="F286" r:id="rId570" xr:uid="{00000000-0004-0000-0000-000039020000}"/>
    <hyperlink ref="C287" r:id="rId571" xr:uid="{00000000-0004-0000-0000-00003A020000}"/>
    <hyperlink ref="F287" r:id="rId572" xr:uid="{00000000-0004-0000-0000-00003B020000}"/>
    <hyperlink ref="C288" r:id="rId573" xr:uid="{00000000-0004-0000-0000-00003C020000}"/>
    <hyperlink ref="F288" r:id="rId574" xr:uid="{00000000-0004-0000-0000-00003D020000}"/>
    <hyperlink ref="C289" r:id="rId575" xr:uid="{00000000-0004-0000-0000-00003E020000}"/>
    <hyperlink ref="F289" r:id="rId576" xr:uid="{00000000-0004-0000-0000-00003F020000}"/>
    <hyperlink ref="C290" r:id="rId577" xr:uid="{00000000-0004-0000-0000-000040020000}"/>
    <hyperlink ref="F290" r:id="rId578" xr:uid="{00000000-0004-0000-0000-000041020000}"/>
    <hyperlink ref="C291" r:id="rId579" xr:uid="{00000000-0004-0000-0000-000042020000}"/>
    <hyperlink ref="F291" r:id="rId580" xr:uid="{00000000-0004-0000-0000-000043020000}"/>
    <hyperlink ref="C292" r:id="rId581" xr:uid="{00000000-0004-0000-0000-000044020000}"/>
    <hyperlink ref="F292" r:id="rId582" xr:uid="{00000000-0004-0000-0000-000045020000}"/>
    <hyperlink ref="C293" r:id="rId583" xr:uid="{00000000-0004-0000-0000-000046020000}"/>
    <hyperlink ref="F293" r:id="rId584" xr:uid="{00000000-0004-0000-0000-000047020000}"/>
    <hyperlink ref="C294" r:id="rId585" xr:uid="{00000000-0004-0000-0000-000048020000}"/>
    <hyperlink ref="F294" r:id="rId586" xr:uid="{00000000-0004-0000-0000-000049020000}"/>
    <hyperlink ref="C295" r:id="rId587" xr:uid="{00000000-0004-0000-0000-00004A020000}"/>
    <hyperlink ref="F295" r:id="rId588" xr:uid="{00000000-0004-0000-0000-00004B020000}"/>
    <hyperlink ref="C296" r:id="rId589" xr:uid="{00000000-0004-0000-0000-00004C020000}"/>
    <hyperlink ref="F296" r:id="rId590" xr:uid="{00000000-0004-0000-0000-00004D020000}"/>
    <hyperlink ref="C297" r:id="rId591" xr:uid="{00000000-0004-0000-0000-00004E020000}"/>
    <hyperlink ref="F297" r:id="rId592" xr:uid="{00000000-0004-0000-0000-00004F020000}"/>
    <hyperlink ref="C298" r:id="rId593" xr:uid="{00000000-0004-0000-0000-000050020000}"/>
    <hyperlink ref="F298" r:id="rId594" xr:uid="{00000000-0004-0000-0000-000051020000}"/>
    <hyperlink ref="C299" r:id="rId595" xr:uid="{00000000-0004-0000-0000-000052020000}"/>
    <hyperlink ref="F299" r:id="rId596" xr:uid="{00000000-0004-0000-0000-000053020000}"/>
    <hyperlink ref="C300" r:id="rId597" xr:uid="{00000000-0004-0000-0000-000054020000}"/>
    <hyperlink ref="F300" r:id="rId598" xr:uid="{00000000-0004-0000-0000-000055020000}"/>
    <hyperlink ref="C301" r:id="rId599" xr:uid="{00000000-0004-0000-0000-000056020000}"/>
    <hyperlink ref="F301" r:id="rId600" xr:uid="{00000000-0004-0000-0000-000057020000}"/>
    <hyperlink ref="C302" r:id="rId601" xr:uid="{00000000-0004-0000-0000-000058020000}"/>
    <hyperlink ref="F302" r:id="rId602" xr:uid="{00000000-0004-0000-0000-000059020000}"/>
    <hyperlink ref="C303" r:id="rId603" xr:uid="{00000000-0004-0000-0000-00005A020000}"/>
    <hyperlink ref="F303" r:id="rId604" xr:uid="{00000000-0004-0000-0000-00005B020000}"/>
    <hyperlink ref="C304" r:id="rId605" xr:uid="{00000000-0004-0000-0000-00005C020000}"/>
    <hyperlink ref="F304" r:id="rId606" xr:uid="{00000000-0004-0000-0000-00005D020000}"/>
    <hyperlink ref="C305" r:id="rId607" xr:uid="{00000000-0004-0000-0000-00005E020000}"/>
    <hyperlink ref="F305" r:id="rId608" xr:uid="{00000000-0004-0000-0000-00005F020000}"/>
    <hyperlink ref="C306" r:id="rId609" xr:uid="{00000000-0004-0000-0000-000060020000}"/>
    <hyperlink ref="F306" r:id="rId610" xr:uid="{00000000-0004-0000-0000-000061020000}"/>
    <hyperlink ref="C307" r:id="rId611" xr:uid="{00000000-0004-0000-0000-000062020000}"/>
    <hyperlink ref="F307" r:id="rId612" xr:uid="{00000000-0004-0000-0000-000063020000}"/>
    <hyperlink ref="C308" r:id="rId613" xr:uid="{00000000-0004-0000-0000-000064020000}"/>
    <hyperlink ref="F308" r:id="rId614" xr:uid="{00000000-0004-0000-0000-000065020000}"/>
    <hyperlink ref="C309" r:id="rId615" xr:uid="{00000000-0004-0000-0000-000066020000}"/>
    <hyperlink ref="F309" r:id="rId616" xr:uid="{00000000-0004-0000-0000-000067020000}"/>
    <hyperlink ref="C310" r:id="rId617" xr:uid="{00000000-0004-0000-0000-000068020000}"/>
    <hyperlink ref="F310" r:id="rId618" xr:uid="{00000000-0004-0000-0000-000069020000}"/>
    <hyperlink ref="C311" r:id="rId619" xr:uid="{00000000-0004-0000-0000-00006A020000}"/>
    <hyperlink ref="F311" r:id="rId620" xr:uid="{00000000-0004-0000-0000-00006B020000}"/>
    <hyperlink ref="C312" r:id="rId621" xr:uid="{00000000-0004-0000-0000-00006C020000}"/>
    <hyperlink ref="F312" r:id="rId622" xr:uid="{00000000-0004-0000-0000-00006D020000}"/>
    <hyperlink ref="C313" r:id="rId623" xr:uid="{00000000-0004-0000-0000-00006E020000}"/>
    <hyperlink ref="F313" r:id="rId624" xr:uid="{00000000-0004-0000-0000-00006F020000}"/>
    <hyperlink ref="C314" r:id="rId625" xr:uid="{00000000-0004-0000-0000-000070020000}"/>
    <hyperlink ref="F314" r:id="rId626" xr:uid="{00000000-0004-0000-0000-000071020000}"/>
    <hyperlink ref="C315" r:id="rId627" xr:uid="{00000000-0004-0000-0000-000072020000}"/>
    <hyperlink ref="F315" r:id="rId628" xr:uid="{00000000-0004-0000-0000-000073020000}"/>
    <hyperlink ref="C316" r:id="rId629" xr:uid="{00000000-0004-0000-0000-000074020000}"/>
    <hyperlink ref="F316" r:id="rId630" xr:uid="{00000000-0004-0000-0000-000075020000}"/>
    <hyperlink ref="C317" r:id="rId631" xr:uid="{00000000-0004-0000-0000-000076020000}"/>
    <hyperlink ref="F317" r:id="rId632" xr:uid="{00000000-0004-0000-0000-000077020000}"/>
    <hyperlink ref="C318" r:id="rId633" xr:uid="{00000000-0004-0000-0000-000078020000}"/>
    <hyperlink ref="F318" r:id="rId634" xr:uid="{00000000-0004-0000-0000-000079020000}"/>
    <hyperlink ref="C319" r:id="rId635" xr:uid="{00000000-0004-0000-0000-00007A020000}"/>
    <hyperlink ref="F319" r:id="rId636" xr:uid="{00000000-0004-0000-0000-00007B020000}"/>
    <hyperlink ref="C320" r:id="rId637" xr:uid="{00000000-0004-0000-0000-00007C020000}"/>
    <hyperlink ref="F320" r:id="rId638" xr:uid="{00000000-0004-0000-0000-00007D020000}"/>
    <hyperlink ref="C321" r:id="rId639" xr:uid="{00000000-0004-0000-0000-00007E020000}"/>
    <hyperlink ref="F321" r:id="rId640" xr:uid="{00000000-0004-0000-0000-00007F020000}"/>
    <hyperlink ref="C322" r:id="rId641" xr:uid="{00000000-0004-0000-0000-000080020000}"/>
    <hyperlink ref="F322" r:id="rId642" xr:uid="{00000000-0004-0000-0000-000081020000}"/>
    <hyperlink ref="C323" r:id="rId643" xr:uid="{00000000-0004-0000-0000-000082020000}"/>
    <hyperlink ref="F323" r:id="rId644" xr:uid="{00000000-0004-0000-0000-000083020000}"/>
    <hyperlink ref="C324" r:id="rId645" xr:uid="{00000000-0004-0000-0000-000084020000}"/>
    <hyperlink ref="F324" r:id="rId646" xr:uid="{00000000-0004-0000-0000-000085020000}"/>
    <hyperlink ref="C325" r:id="rId647" xr:uid="{00000000-0004-0000-0000-000086020000}"/>
    <hyperlink ref="F325" r:id="rId648" xr:uid="{00000000-0004-0000-0000-000087020000}"/>
    <hyperlink ref="C326" r:id="rId649" xr:uid="{00000000-0004-0000-0000-000088020000}"/>
    <hyperlink ref="F326" r:id="rId650" xr:uid="{00000000-0004-0000-0000-000089020000}"/>
    <hyperlink ref="C327" r:id="rId651" xr:uid="{00000000-0004-0000-0000-00008A020000}"/>
    <hyperlink ref="F327" r:id="rId652" xr:uid="{00000000-0004-0000-0000-00008B020000}"/>
    <hyperlink ref="C328" r:id="rId653" xr:uid="{00000000-0004-0000-0000-00008C020000}"/>
    <hyperlink ref="F328" r:id="rId654" xr:uid="{00000000-0004-0000-0000-00008D020000}"/>
    <hyperlink ref="C329" r:id="rId655" xr:uid="{00000000-0004-0000-0000-00008E020000}"/>
    <hyperlink ref="F329" r:id="rId656" xr:uid="{00000000-0004-0000-0000-00008F020000}"/>
    <hyperlink ref="C330" r:id="rId657" xr:uid="{00000000-0004-0000-0000-000090020000}"/>
    <hyperlink ref="F330" r:id="rId658" xr:uid="{00000000-0004-0000-0000-000091020000}"/>
    <hyperlink ref="C331" r:id="rId659" xr:uid="{00000000-0004-0000-0000-000092020000}"/>
    <hyperlink ref="F331" r:id="rId660" xr:uid="{00000000-0004-0000-0000-000093020000}"/>
    <hyperlink ref="C332" r:id="rId661" xr:uid="{00000000-0004-0000-0000-000094020000}"/>
    <hyperlink ref="F332" r:id="rId662" xr:uid="{00000000-0004-0000-0000-000095020000}"/>
    <hyperlink ref="C333" r:id="rId663" xr:uid="{00000000-0004-0000-0000-000096020000}"/>
    <hyperlink ref="F333" r:id="rId664" xr:uid="{00000000-0004-0000-0000-000097020000}"/>
    <hyperlink ref="C334" r:id="rId665" xr:uid="{00000000-0004-0000-0000-000098020000}"/>
    <hyperlink ref="F334" r:id="rId666" xr:uid="{00000000-0004-0000-0000-000099020000}"/>
    <hyperlink ref="C335" r:id="rId667" xr:uid="{00000000-0004-0000-0000-00009A020000}"/>
    <hyperlink ref="F335" r:id="rId668" xr:uid="{00000000-0004-0000-0000-00009B020000}"/>
    <hyperlink ref="C336" r:id="rId669" xr:uid="{00000000-0004-0000-0000-00009C020000}"/>
    <hyperlink ref="F336" r:id="rId670" xr:uid="{00000000-0004-0000-0000-00009D020000}"/>
    <hyperlink ref="C337" r:id="rId671" xr:uid="{00000000-0004-0000-0000-00009E020000}"/>
    <hyperlink ref="F337" r:id="rId672" xr:uid="{00000000-0004-0000-0000-00009F020000}"/>
    <hyperlink ref="C338" r:id="rId673" xr:uid="{00000000-0004-0000-0000-0000A0020000}"/>
    <hyperlink ref="F338" r:id="rId674" xr:uid="{00000000-0004-0000-0000-0000A1020000}"/>
    <hyperlink ref="C339" r:id="rId675" xr:uid="{00000000-0004-0000-0000-0000A2020000}"/>
    <hyperlink ref="F339" r:id="rId676" xr:uid="{00000000-0004-0000-0000-0000A3020000}"/>
    <hyperlink ref="C340" r:id="rId677" xr:uid="{00000000-0004-0000-0000-0000A4020000}"/>
    <hyperlink ref="F340" r:id="rId678" xr:uid="{00000000-0004-0000-0000-0000A5020000}"/>
    <hyperlink ref="C341" r:id="rId679" xr:uid="{00000000-0004-0000-0000-0000A6020000}"/>
    <hyperlink ref="F341" r:id="rId680" xr:uid="{00000000-0004-0000-0000-0000A7020000}"/>
    <hyperlink ref="C342" r:id="rId681" xr:uid="{00000000-0004-0000-0000-0000A8020000}"/>
    <hyperlink ref="F342" r:id="rId682" xr:uid="{00000000-0004-0000-0000-0000A9020000}"/>
    <hyperlink ref="C343" r:id="rId683" xr:uid="{00000000-0004-0000-0000-0000AA020000}"/>
    <hyperlink ref="F343" r:id="rId684" xr:uid="{00000000-0004-0000-0000-0000AB020000}"/>
    <hyperlink ref="C344" r:id="rId685" xr:uid="{00000000-0004-0000-0000-0000AC020000}"/>
    <hyperlink ref="F344" r:id="rId686" xr:uid="{00000000-0004-0000-0000-0000AD020000}"/>
    <hyperlink ref="C345" r:id="rId687" xr:uid="{00000000-0004-0000-0000-0000AE020000}"/>
    <hyperlink ref="F345" r:id="rId688" xr:uid="{00000000-0004-0000-0000-0000AF020000}"/>
    <hyperlink ref="C346" r:id="rId689" xr:uid="{00000000-0004-0000-0000-0000B0020000}"/>
    <hyperlink ref="F346" r:id="rId690" xr:uid="{00000000-0004-0000-0000-0000B1020000}"/>
    <hyperlink ref="C347" r:id="rId691" xr:uid="{00000000-0004-0000-0000-0000B2020000}"/>
    <hyperlink ref="F347" r:id="rId692" xr:uid="{00000000-0004-0000-0000-0000B3020000}"/>
    <hyperlink ref="C348" r:id="rId693" xr:uid="{00000000-0004-0000-0000-0000B4020000}"/>
    <hyperlink ref="F348" r:id="rId694" xr:uid="{00000000-0004-0000-0000-0000B5020000}"/>
    <hyperlink ref="C349" r:id="rId695" xr:uid="{00000000-0004-0000-0000-0000B6020000}"/>
    <hyperlink ref="F349" r:id="rId696" xr:uid="{00000000-0004-0000-0000-0000B7020000}"/>
    <hyperlink ref="C350" r:id="rId697" xr:uid="{00000000-0004-0000-0000-0000B8020000}"/>
    <hyperlink ref="F350" r:id="rId698" xr:uid="{00000000-0004-0000-0000-0000B9020000}"/>
    <hyperlink ref="C351" r:id="rId699" xr:uid="{00000000-0004-0000-0000-0000BA020000}"/>
    <hyperlink ref="F351" r:id="rId700" xr:uid="{00000000-0004-0000-0000-0000BB020000}"/>
    <hyperlink ref="C352" r:id="rId701" xr:uid="{00000000-0004-0000-0000-0000BC020000}"/>
    <hyperlink ref="F352" r:id="rId702" xr:uid="{00000000-0004-0000-0000-0000BD020000}"/>
    <hyperlink ref="C353" r:id="rId703" xr:uid="{00000000-0004-0000-0000-0000BE020000}"/>
    <hyperlink ref="F353" r:id="rId704" xr:uid="{00000000-0004-0000-0000-0000BF020000}"/>
    <hyperlink ref="C354" r:id="rId705" xr:uid="{00000000-0004-0000-0000-0000C0020000}"/>
    <hyperlink ref="F354" r:id="rId706" xr:uid="{00000000-0004-0000-0000-0000C1020000}"/>
    <hyperlink ref="C355" r:id="rId707" xr:uid="{00000000-0004-0000-0000-0000C2020000}"/>
    <hyperlink ref="F355" r:id="rId708" xr:uid="{00000000-0004-0000-0000-0000C3020000}"/>
    <hyperlink ref="C356" r:id="rId709" xr:uid="{00000000-0004-0000-0000-0000C4020000}"/>
    <hyperlink ref="F356" r:id="rId710" xr:uid="{00000000-0004-0000-0000-0000C5020000}"/>
    <hyperlink ref="C357" r:id="rId711" xr:uid="{00000000-0004-0000-0000-0000C6020000}"/>
    <hyperlink ref="F357" r:id="rId712" xr:uid="{00000000-0004-0000-0000-0000C7020000}"/>
    <hyperlink ref="C358" r:id="rId713" xr:uid="{00000000-0004-0000-0000-0000C8020000}"/>
    <hyperlink ref="F358" r:id="rId714" xr:uid="{00000000-0004-0000-0000-0000C9020000}"/>
    <hyperlink ref="C359" r:id="rId715" xr:uid="{00000000-0004-0000-0000-0000CA020000}"/>
    <hyperlink ref="F359" r:id="rId716" xr:uid="{00000000-0004-0000-0000-0000CB020000}"/>
    <hyperlink ref="C360" r:id="rId717" xr:uid="{00000000-0004-0000-0000-0000CC020000}"/>
    <hyperlink ref="F360" r:id="rId718" xr:uid="{00000000-0004-0000-0000-0000CD020000}"/>
    <hyperlink ref="C361" r:id="rId719" xr:uid="{00000000-0004-0000-0000-0000CE020000}"/>
    <hyperlink ref="F361" r:id="rId720" xr:uid="{00000000-0004-0000-0000-0000CF020000}"/>
    <hyperlink ref="C362" r:id="rId721" xr:uid="{00000000-0004-0000-0000-0000D0020000}"/>
    <hyperlink ref="F362" r:id="rId722" xr:uid="{00000000-0004-0000-0000-0000D1020000}"/>
    <hyperlink ref="C363" r:id="rId723" xr:uid="{00000000-0004-0000-0000-0000D2020000}"/>
    <hyperlink ref="F363" r:id="rId724" xr:uid="{00000000-0004-0000-0000-0000D3020000}"/>
    <hyperlink ref="C364" r:id="rId725" xr:uid="{00000000-0004-0000-0000-0000D4020000}"/>
    <hyperlink ref="F364" r:id="rId726" xr:uid="{00000000-0004-0000-0000-0000D5020000}"/>
    <hyperlink ref="C365" r:id="rId727" xr:uid="{00000000-0004-0000-0000-0000D6020000}"/>
    <hyperlink ref="F365" r:id="rId728" xr:uid="{00000000-0004-0000-0000-0000D7020000}"/>
    <hyperlink ref="C366" r:id="rId729" xr:uid="{00000000-0004-0000-0000-0000D8020000}"/>
    <hyperlink ref="F366" r:id="rId730" xr:uid="{00000000-0004-0000-0000-0000D9020000}"/>
    <hyperlink ref="C367" r:id="rId731" xr:uid="{00000000-0004-0000-0000-0000DA020000}"/>
    <hyperlink ref="F367" r:id="rId732" xr:uid="{00000000-0004-0000-0000-0000DB020000}"/>
    <hyperlink ref="C368" r:id="rId733" xr:uid="{00000000-0004-0000-0000-0000DC020000}"/>
    <hyperlink ref="F368" r:id="rId734" xr:uid="{00000000-0004-0000-0000-0000DD020000}"/>
    <hyperlink ref="C369" r:id="rId735" xr:uid="{00000000-0004-0000-0000-0000DE020000}"/>
    <hyperlink ref="F369" r:id="rId736" xr:uid="{00000000-0004-0000-0000-0000DF020000}"/>
    <hyperlink ref="C370" r:id="rId737" xr:uid="{00000000-0004-0000-0000-0000E0020000}"/>
    <hyperlink ref="F370" r:id="rId738" xr:uid="{00000000-0004-0000-0000-0000E1020000}"/>
    <hyperlink ref="C371" r:id="rId739" xr:uid="{00000000-0004-0000-0000-0000E2020000}"/>
    <hyperlink ref="F371" r:id="rId740" xr:uid="{00000000-0004-0000-0000-0000E3020000}"/>
    <hyperlink ref="C372" r:id="rId741" xr:uid="{00000000-0004-0000-0000-0000E4020000}"/>
    <hyperlink ref="F372" r:id="rId742" xr:uid="{00000000-0004-0000-0000-0000E5020000}"/>
    <hyperlink ref="C373" r:id="rId743" xr:uid="{00000000-0004-0000-0000-0000E6020000}"/>
    <hyperlink ref="F373" r:id="rId744" xr:uid="{00000000-0004-0000-0000-0000E7020000}"/>
    <hyperlink ref="C374" r:id="rId745" xr:uid="{00000000-0004-0000-0000-0000E8020000}"/>
    <hyperlink ref="F374" r:id="rId746" xr:uid="{00000000-0004-0000-0000-0000E9020000}"/>
    <hyperlink ref="C375" r:id="rId747" xr:uid="{00000000-0004-0000-0000-0000EA020000}"/>
    <hyperlink ref="F375" r:id="rId748" xr:uid="{00000000-0004-0000-0000-0000EB020000}"/>
    <hyperlink ref="C376" r:id="rId749" xr:uid="{00000000-0004-0000-0000-0000EC020000}"/>
    <hyperlink ref="F376" r:id="rId750" xr:uid="{00000000-0004-0000-0000-0000ED020000}"/>
    <hyperlink ref="C377" r:id="rId751" xr:uid="{00000000-0004-0000-0000-0000EE020000}"/>
    <hyperlink ref="F377" r:id="rId752" xr:uid="{00000000-0004-0000-0000-0000EF020000}"/>
    <hyperlink ref="C378" r:id="rId753" xr:uid="{00000000-0004-0000-0000-0000F0020000}"/>
    <hyperlink ref="F378" r:id="rId754" xr:uid="{00000000-0004-0000-0000-0000F1020000}"/>
    <hyperlink ref="C379" r:id="rId755" xr:uid="{00000000-0004-0000-0000-0000F2020000}"/>
    <hyperlink ref="F379" r:id="rId756" xr:uid="{00000000-0004-0000-0000-0000F3020000}"/>
    <hyperlink ref="C380" r:id="rId757" xr:uid="{00000000-0004-0000-0000-0000F4020000}"/>
    <hyperlink ref="F380" r:id="rId758" xr:uid="{00000000-0004-0000-0000-0000F5020000}"/>
    <hyperlink ref="C381" r:id="rId759" xr:uid="{00000000-0004-0000-0000-0000F6020000}"/>
    <hyperlink ref="F381" r:id="rId760" xr:uid="{00000000-0004-0000-0000-0000F7020000}"/>
    <hyperlink ref="C382" r:id="rId761" xr:uid="{00000000-0004-0000-0000-0000F8020000}"/>
    <hyperlink ref="F382" r:id="rId762" xr:uid="{00000000-0004-0000-0000-0000F9020000}"/>
    <hyperlink ref="C383" r:id="rId763" xr:uid="{00000000-0004-0000-0000-0000FA020000}"/>
    <hyperlink ref="F383" r:id="rId764" xr:uid="{00000000-0004-0000-0000-0000FB020000}"/>
    <hyperlink ref="C384" r:id="rId765" xr:uid="{00000000-0004-0000-0000-0000FC020000}"/>
    <hyperlink ref="F384" r:id="rId766" xr:uid="{00000000-0004-0000-0000-0000FD020000}"/>
    <hyperlink ref="C385" r:id="rId767" xr:uid="{00000000-0004-0000-0000-0000FE020000}"/>
    <hyperlink ref="F385" r:id="rId768" xr:uid="{00000000-0004-0000-0000-0000FF020000}"/>
    <hyperlink ref="C386" r:id="rId769" xr:uid="{00000000-0004-0000-0000-000000030000}"/>
    <hyperlink ref="F386" r:id="rId770" xr:uid="{00000000-0004-0000-0000-000001030000}"/>
    <hyperlink ref="C387" r:id="rId771" xr:uid="{00000000-0004-0000-0000-000002030000}"/>
    <hyperlink ref="F387" r:id="rId772" xr:uid="{00000000-0004-0000-0000-000003030000}"/>
    <hyperlink ref="C388" r:id="rId773" xr:uid="{00000000-0004-0000-0000-000004030000}"/>
    <hyperlink ref="F388" r:id="rId774" xr:uid="{00000000-0004-0000-0000-000005030000}"/>
    <hyperlink ref="C389" r:id="rId775" xr:uid="{00000000-0004-0000-0000-000006030000}"/>
    <hyperlink ref="F389" r:id="rId776" xr:uid="{00000000-0004-0000-0000-000007030000}"/>
    <hyperlink ref="C390" r:id="rId777" xr:uid="{00000000-0004-0000-0000-000008030000}"/>
    <hyperlink ref="F390" r:id="rId778" xr:uid="{00000000-0004-0000-0000-000009030000}"/>
    <hyperlink ref="C391" r:id="rId779" xr:uid="{00000000-0004-0000-0000-00000A030000}"/>
    <hyperlink ref="F391" r:id="rId780" xr:uid="{00000000-0004-0000-0000-00000B030000}"/>
    <hyperlink ref="C392" r:id="rId781" xr:uid="{00000000-0004-0000-0000-00000C030000}"/>
    <hyperlink ref="F392" r:id="rId782" xr:uid="{00000000-0004-0000-0000-00000D030000}"/>
    <hyperlink ref="C393" r:id="rId783" xr:uid="{00000000-0004-0000-0000-00000E030000}"/>
    <hyperlink ref="F393" r:id="rId784" xr:uid="{00000000-0004-0000-0000-00000F030000}"/>
    <hyperlink ref="C394" r:id="rId785" xr:uid="{00000000-0004-0000-0000-000010030000}"/>
    <hyperlink ref="F394" r:id="rId786" xr:uid="{00000000-0004-0000-0000-000011030000}"/>
    <hyperlink ref="C395" r:id="rId787" xr:uid="{00000000-0004-0000-0000-000012030000}"/>
    <hyperlink ref="F395" r:id="rId788" xr:uid="{00000000-0004-0000-0000-000013030000}"/>
    <hyperlink ref="C396" r:id="rId789" xr:uid="{00000000-0004-0000-0000-000014030000}"/>
    <hyperlink ref="F396" r:id="rId790" xr:uid="{00000000-0004-0000-0000-000015030000}"/>
    <hyperlink ref="C397" r:id="rId791" xr:uid="{00000000-0004-0000-0000-000016030000}"/>
    <hyperlink ref="F397" r:id="rId792" xr:uid="{00000000-0004-0000-0000-000017030000}"/>
    <hyperlink ref="C398" r:id="rId793" xr:uid="{00000000-0004-0000-0000-000018030000}"/>
    <hyperlink ref="F398" r:id="rId794" xr:uid="{00000000-0004-0000-0000-000019030000}"/>
    <hyperlink ref="C399" r:id="rId795" xr:uid="{00000000-0004-0000-0000-00001A030000}"/>
    <hyperlink ref="F399" r:id="rId796" xr:uid="{00000000-0004-0000-0000-00001B030000}"/>
    <hyperlink ref="C400" r:id="rId797" xr:uid="{00000000-0004-0000-0000-00001C030000}"/>
    <hyperlink ref="F400" r:id="rId798" xr:uid="{00000000-0004-0000-0000-00001D030000}"/>
    <hyperlink ref="C401" r:id="rId799" xr:uid="{00000000-0004-0000-0000-00001E030000}"/>
    <hyperlink ref="F401" r:id="rId800" xr:uid="{00000000-0004-0000-0000-00001F030000}"/>
    <hyperlink ref="C402" r:id="rId801" xr:uid="{00000000-0004-0000-0000-000020030000}"/>
    <hyperlink ref="F402" r:id="rId802" xr:uid="{00000000-0004-0000-0000-000021030000}"/>
    <hyperlink ref="C403" r:id="rId803" xr:uid="{00000000-0004-0000-0000-000022030000}"/>
    <hyperlink ref="F403" r:id="rId804" xr:uid="{00000000-0004-0000-0000-000023030000}"/>
    <hyperlink ref="C404" r:id="rId805" xr:uid="{00000000-0004-0000-0000-000024030000}"/>
    <hyperlink ref="F404" r:id="rId806" xr:uid="{00000000-0004-0000-0000-000025030000}"/>
    <hyperlink ref="C405" r:id="rId807" xr:uid="{00000000-0004-0000-0000-000026030000}"/>
    <hyperlink ref="F405" r:id="rId808" xr:uid="{00000000-0004-0000-0000-000027030000}"/>
    <hyperlink ref="C406" r:id="rId809" xr:uid="{00000000-0004-0000-0000-000028030000}"/>
    <hyperlink ref="F406" r:id="rId810" xr:uid="{00000000-0004-0000-0000-000029030000}"/>
    <hyperlink ref="C407" r:id="rId811" xr:uid="{00000000-0004-0000-0000-00002A030000}"/>
    <hyperlink ref="F407" r:id="rId812" xr:uid="{00000000-0004-0000-0000-00002B030000}"/>
    <hyperlink ref="C408" r:id="rId813" xr:uid="{00000000-0004-0000-0000-00002C030000}"/>
    <hyperlink ref="F408" r:id="rId814" xr:uid="{00000000-0004-0000-0000-00002D030000}"/>
    <hyperlink ref="C409" r:id="rId815" xr:uid="{00000000-0004-0000-0000-00002E030000}"/>
    <hyperlink ref="F409" r:id="rId816" xr:uid="{00000000-0004-0000-0000-00002F030000}"/>
    <hyperlink ref="C410" r:id="rId817" xr:uid="{00000000-0004-0000-0000-000030030000}"/>
    <hyperlink ref="F410" r:id="rId818" xr:uid="{00000000-0004-0000-0000-000031030000}"/>
    <hyperlink ref="C411" r:id="rId819" xr:uid="{00000000-0004-0000-0000-000032030000}"/>
    <hyperlink ref="F411" r:id="rId820" xr:uid="{00000000-0004-0000-0000-000033030000}"/>
    <hyperlink ref="C412" r:id="rId821" xr:uid="{00000000-0004-0000-0000-000034030000}"/>
    <hyperlink ref="F412" r:id="rId822" xr:uid="{00000000-0004-0000-0000-000035030000}"/>
    <hyperlink ref="C413" r:id="rId823" xr:uid="{00000000-0004-0000-0000-000036030000}"/>
    <hyperlink ref="F413" r:id="rId824" xr:uid="{00000000-0004-0000-0000-000037030000}"/>
    <hyperlink ref="C414" r:id="rId825" xr:uid="{00000000-0004-0000-0000-000038030000}"/>
    <hyperlink ref="F414" r:id="rId826" xr:uid="{00000000-0004-0000-0000-000039030000}"/>
    <hyperlink ref="C415" r:id="rId827" xr:uid="{00000000-0004-0000-0000-00003A030000}"/>
    <hyperlink ref="F415" r:id="rId828" xr:uid="{00000000-0004-0000-0000-00003B030000}"/>
    <hyperlink ref="C416" r:id="rId829" xr:uid="{00000000-0004-0000-0000-00003C030000}"/>
    <hyperlink ref="F416" r:id="rId830" xr:uid="{00000000-0004-0000-0000-00003D030000}"/>
    <hyperlink ref="C417" r:id="rId831" xr:uid="{00000000-0004-0000-0000-00003E030000}"/>
    <hyperlink ref="F417" r:id="rId832" xr:uid="{00000000-0004-0000-0000-00003F030000}"/>
    <hyperlink ref="C418" r:id="rId833" xr:uid="{00000000-0004-0000-0000-000040030000}"/>
    <hyperlink ref="F418" r:id="rId834" xr:uid="{00000000-0004-0000-0000-000041030000}"/>
    <hyperlink ref="C419" r:id="rId835" xr:uid="{00000000-0004-0000-0000-000042030000}"/>
    <hyperlink ref="F419" r:id="rId836" xr:uid="{00000000-0004-0000-0000-000043030000}"/>
    <hyperlink ref="C420" r:id="rId837" xr:uid="{00000000-0004-0000-0000-000044030000}"/>
    <hyperlink ref="F420" r:id="rId838" xr:uid="{00000000-0004-0000-0000-000045030000}"/>
    <hyperlink ref="C421" r:id="rId839" xr:uid="{00000000-0004-0000-0000-000046030000}"/>
    <hyperlink ref="F421" r:id="rId840" xr:uid="{00000000-0004-0000-0000-000047030000}"/>
    <hyperlink ref="C422" r:id="rId841" xr:uid="{00000000-0004-0000-0000-000048030000}"/>
    <hyperlink ref="F422" r:id="rId842" xr:uid="{00000000-0004-0000-0000-000049030000}"/>
    <hyperlink ref="C423" r:id="rId843" xr:uid="{00000000-0004-0000-0000-00004A030000}"/>
    <hyperlink ref="F423" r:id="rId844" xr:uid="{00000000-0004-0000-0000-00004B030000}"/>
    <hyperlink ref="C424" r:id="rId845" xr:uid="{00000000-0004-0000-0000-00004C030000}"/>
    <hyperlink ref="F424" r:id="rId846" xr:uid="{00000000-0004-0000-0000-00004D030000}"/>
    <hyperlink ref="C425" r:id="rId847" xr:uid="{00000000-0004-0000-0000-00004E030000}"/>
    <hyperlink ref="F425" r:id="rId848" xr:uid="{00000000-0004-0000-0000-00004F030000}"/>
    <hyperlink ref="C426" r:id="rId849" xr:uid="{00000000-0004-0000-0000-000050030000}"/>
    <hyperlink ref="F426" r:id="rId850" xr:uid="{00000000-0004-0000-0000-000051030000}"/>
    <hyperlink ref="C427" r:id="rId851" xr:uid="{00000000-0004-0000-0000-000052030000}"/>
    <hyperlink ref="F427" r:id="rId852" xr:uid="{00000000-0004-0000-0000-000053030000}"/>
    <hyperlink ref="C428" r:id="rId853" xr:uid="{00000000-0004-0000-0000-000054030000}"/>
    <hyperlink ref="F428" r:id="rId854" xr:uid="{00000000-0004-0000-0000-000055030000}"/>
    <hyperlink ref="C429" r:id="rId855" xr:uid="{00000000-0004-0000-0000-000056030000}"/>
    <hyperlink ref="F429" r:id="rId856" xr:uid="{00000000-0004-0000-0000-000057030000}"/>
    <hyperlink ref="C430" r:id="rId857" xr:uid="{00000000-0004-0000-0000-000058030000}"/>
    <hyperlink ref="F430" r:id="rId858" xr:uid="{00000000-0004-0000-0000-000059030000}"/>
    <hyperlink ref="C431" r:id="rId859" xr:uid="{00000000-0004-0000-0000-00005A030000}"/>
    <hyperlink ref="F431" r:id="rId860" xr:uid="{00000000-0004-0000-0000-00005B030000}"/>
    <hyperlink ref="C432" r:id="rId861" xr:uid="{00000000-0004-0000-0000-00005C030000}"/>
    <hyperlink ref="F432" r:id="rId862" xr:uid="{00000000-0004-0000-0000-00005D030000}"/>
    <hyperlink ref="C433" r:id="rId863" xr:uid="{00000000-0004-0000-0000-00005E030000}"/>
    <hyperlink ref="F433" r:id="rId864" xr:uid="{00000000-0004-0000-0000-00005F030000}"/>
    <hyperlink ref="C434" r:id="rId865" xr:uid="{00000000-0004-0000-0000-000060030000}"/>
    <hyperlink ref="F434" r:id="rId866" xr:uid="{00000000-0004-0000-0000-000061030000}"/>
    <hyperlink ref="C435" r:id="rId867" xr:uid="{00000000-0004-0000-0000-000062030000}"/>
    <hyperlink ref="F435" r:id="rId868" xr:uid="{00000000-0004-0000-0000-000063030000}"/>
    <hyperlink ref="C436" r:id="rId869" xr:uid="{00000000-0004-0000-0000-000064030000}"/>
    <hyperlink ref="F436" r:id="rId870" xr:uid="{00000000-0004-0000-0000-000065030000}"/>
    <hyperlink ref="C437" r:id="rId871" xr:uid="{00000000-0004-0000-0000-000066030000}"/>
    <hyperlink ref="F437" r:id="rId872" xr:uid="{00000000-0004-0000-0000-000067030000}"/>
    <hyperlink ref="C438" r:id="rId873" xr:uid="{00000000-0004-0000-0000-000068030000}"/>
    <hyperlink ref="F438" r:id="rId874" xr:uid="{00000000-0004-0000-0000-000069030000}"/>
    <hyperlink ref="C439" r:id="rId875" xr:uid="{00000000-0004-0000-0000-00006A030000}"/>
    <hyperlink ref="F439" r:id="rId876" xr:uid="{00000000-0004-0000-0000-00006B030000}"/>
    <hyperlink ref="C440" r:id="rId877" xr:uid="{00000000-0004-0000-0000-00006C030000}"/>
    <hyperlink ref="F440" r:id="rId878" xr:uid="{00000000-0004-0000-0000-00006D030000}"/>
    <hyperlink ref="C441" r:id="rId879" xr:uid="{00000000-0004-0000-0000-00006E030000}"/>
    <hyperlink ref="F441" r:id="rId880" xr:uid="{00000000-0004-0000-0000-00006F030000}"/>
    <hyperlink ref="C442" r:id="rId881" xr:uid="{00000000-0004-0000-0000-000070030000}"/>
    <hyperlink ref="F442" r:id="rId882" xr:uid="{00000000-0004-0000-0000-000071030000}"/>
    <hyperlink ref="C443" r:id="rId883" xr:uid="{00000000-0004-0000-0000-000072030000}"/>
    <hyperlink ref="F443" r:id="rId884" xr:uid="{00000000-0004-0000-0000-000073030000}"/>
    <hyperlink ref="C444" r:id="rId885" xr:uid="{00000000-0004-0000-0000-000074030000}"/>
    <hyperlink ref="F444" r:id="rId886" xr:uid="{00000000-0004-0000-0000-000075030000}"/>
    <hyperlink ref="C445" r:id="rId887" xr:uid="{00000000-0004-0000-0000-000076030000}"/>
    <hyperlink ref="F445" r:id="rId888" xr:uid="{00000000-0004-0000-0000-000077030000}"/>
    <hyperlink ref="C446" r:id="rId889" xr:uid="{00000000-0004-0000-0000-000078030000}"/>
    <hyperlink ref="F446" r:id="rId890" xr:uid="{00000000-0004-0000-0000-000079030000}"/>
    <hyperlink ref="C447" r:id="rId891" xr:uid="{00000000-0004-0000-0000-00007A030000}"/>
    <hyperlink ref="F447" r:id="rId892" xr:uid="{00000000-0004-0000-0000-00007B030000}"/>
    <hyperlink ref="C448" r:id="rId893" xr:uid="{00000000-0004-0000-0000-00007C030000}"/>
    <hyperlink ref="F448" r:id="rId894" xr:uid="{00000000-0004-0000-0000-00007D030000}"/>
    <hyperlink ref="C449" r:id="rId895" xr:uid="{00000000-0004-0000-0000-00007E030000}"/>
    <hyperlink ref="F449" r:id="rId896" xr:uid="{00000000-0004-0000-0000-00007F030000}"/>
    <hyperlink ref="C450" r:id="rId897" xr:uid="{00000000-0004-0000-0000-000080030000}"/>
    <hyperlink ref="F450" r:id="rId898" xr:uid="{00000000-0004-0000-0000-000081030000}"/>
    <hyperlink ref="C451" r:id="rId899" xr:uid="{00000000-0004-0000-0000-000082030000}"/>
    <hyperlink ref="F451" r:id="rId900" xr:uid="{00000000-0004-0000-0000-000083030000}"/>
    <hyperlink ref="C452" r:id="rId901" xr:uid="{00000000-0004-0000-0000-000084030000}"/>
    <hyperlink ref="F452" r:id="rId902" xr:uid="{00000000-0004-0000-0000-000085030000}"/>
    <hyperlink ref="C453" r:id="rId903" xr:uid="{00000000-0004-0000-0000-000086030000}"/>
    <hyperlink ref="F453" r:id="rId904" xr:uid="{00000000-0004-0000-0000-000087030000}"/>
    <hyperlink ref="C454" r:id="rId905" xr:uid="{00000000-0004-0000-0000-000088030000}"/>
    <hyperlink ref="F454" r:id="rId906" xr:uid="{00000000-0004-0000-0000-000089030000}"/>
    <hyperlink ref="C455" r:id="rId907" xr:uid="{00000000-0004-0000-0000-00008A030000}"/>
    <hyperlink ref="F455" r:id="rId908" xr:uid="{00000000-0004-0000-0000-00008B030000}"/>
    <hyperlink ref="C456" r:id="rId909" xr:uid="{00000000-0004-0000-0000-00008C030000}"/>
    <hyperlink ref="F456" r:id="rId910" xr:uid="{00000000-0004-0000-0000-00008D030000}"/>
    <hyperlink ref="C457" r:id="rId911" xr:uid="{00000000-0004-0000-0000-00008E030000}"/>
    <hyperlink ref="F457" r:id="rId912" xr:uid="{00000000-0004-0000-0000-00008F030000}"/>
    <hyperlink ref="C458" r:id="rId913" xr:uid="{00000000-0004-0000-0000-000090030000}"/>
    <hyperlink ref="F458" r:id="rId914" xr:uid="{00000000-0004-0000-0000-000091030000}"/>
    <hyperlink ref="C459" r:id="rId915" xr:uid="{00000000-0004-0000-0000-000092030000}"/>
    <hyperlink ref="F459" r:id="rId916" xr:uid="{00000000-0004-0000-0000-000093030000}"/>
    <hyperlink ref="C460" r:id="rId917" xr:uid="{00000000-0004-0000-0000-000094030000}"/>
    <hyperlink ref="F460" r:id="rId918" xr:uid="{00000000-0004-0000-0000-000095030000}"/>
    <hyperlink ref="C461" r:id="rId919" xr:uid="{00000000-0004-0000-0000-000096030000}"/>
    <hyperlink ref="F461" r:id="rId920" xr:uid="{00000000-0004-0000-0000-000097030000}"/>
    <hyperlink ref="C462" r:id="rId921" xr:uid="{00000000-0004-0000-0000-000098030000}"/>
    <hyperlink ref="F462" r:id="rId922" xr:uid="{00000000-0004-0000-0000-000099030000}"/>
    <hyperlink ref="C463" r:id="rId923" xr:uid="{00000000-0004-0000-0000-00009A030000}"/>
    <hyperlink ref="F463" r:id="rId924" xr:uid="{00000000-0004-0000-0000-00009B030000}"/>
    <hyperlink ref="C464" r:id="rId925" xr:uid="{00000000-0004-0000-0000-00009C030000}"/>
    <hyperlink ref="F464" r:id="rId926" xr:uid="{00000000-0004-0000-0000-00009D030000}"/>
    <hyperlink ref="C465" r:id="rId927" xr:uid="{00000000-0004-0000-0000-00009E030000}"/>
    <hyperlink ref="F465" r:id="rId928" xr:uid="{00000000-0004-0000-0000-00009F030000}"/>
    <hyperlink ref="C466" r:id="rId929" xr:uid="{00000000-0004-0000-0000-0000A0030000}"/>
    <hyperlink ref="F466" r:id="rId930" xr:uid="{00000000-0004-0000-0000-0000A1030000}"/>
    <hyperlink ref="C467" r:id="rId931" xr:uid="{00000000-0004-0000-0000-0000A2030000}"/>
    <hyperlink ref="F467" r:id="rId932" xr:uid="{00000000-0004-0000-0000-0000A3030000}"/>
    <hyperlink ref="C468" r:id="rId933" xr:uid="{00000000-0004-0000-0000-0000A4030000}"/>
    <hyperlink ref="F468" r:id="rId934" xr:uid="{00000000-0004-0000-0000-0000A5030000}"/>
    <hyperlink ref="C469" r:id="rId935" xr:uid="{00000000-0004-0000-0000-0000A6030000}"/>
    <hyperlink ref="F469" r:id="rId936" xr:uid="{00000000-0004-0000-0000-0000A7030000}"/>
    <hyperlink ref="C470" r:id="rId937" xr:uid="{00000000-0004-0000-0000-0000A8030000}"/>
    <hyperlink ref="F470" r:id="rId938" xr:uid="{00000000-0004-0000-0000-0000A9030000}"/>
    <hyperlink ref="C471" r:id="rId939" xr:uid="{00000000-0004-0000-0000-0000AA030000}"/>
    <hyperlink ref="F471" r:id="rId940" xr:uid="{00000000-0004-0000-0000-0000AB030000}"/>
    <hyperlink ref="C472" r:id="rId941" xr:uid="{00000000-0004-0000-0000-0000AC030000}"/>
    <hyperlink ref="F472" r:id="rId942" xr:uid="{00000000-0004-0000-0000-0000AD030000}"/>
    <hyperlink ref="C473" r:id="rId943" xr:uid="{00000000-0004-0000-0000-0000AE030000}"/>
    <hyperlink ref="F473" r:id="rId944" xr:uid="{00000000-0004-0000-0000-0000AF030000}"/>
    <hyperlink ref="C474" r:id="rId945" xr:uid="{00000000-0004-0000-0000-0000B0030000}"/>
    <hyperlink ref="F474" r:id="rId946" xr:uid="{00000000-0004-0000-0000-0000B1030000}"/>
    <hyperlink ref="C475" r:id="rId947" xr:uid="{00000000-0004-0000-0000-0000B2030000}"/>
    <hyperlink ref="F475" r:id="rId948" xr:uid="{00000000-0004-0000-0000-0000B3030000}"/>
    <hyperlink ref="C476" r:id="rId949" xr:uid="{00000000-0004-0000-0000-0000B4030000}"/>
    <hyperlink ref="F476" r:id="rId950" xr:uid="{00000000-0004-0000-0000-0000B5030000}"/>
    <hyperlink ref="C477" r:id="rId951" xr:uid="{00000000-0004-0000-0000-0000B6030000}"/>
    <hyperlink ref="F477" r:id="rId952" xr:uid="{00000000-0004-0000-0000-0000B7030000}"/>
    <hyperlink ref="C478" r:id="rId953" xr:uid="{00000000-0004-0000-0000-0000B8030000}"/>
    <hyperlink ref="F478" r:id="rId954" xr:uid="{00000000-0004-0000-0000-0000B9030000}"/>
    <hyperlink ref="C479" r:id="rId955" xr:uid="{00000000-0004-0000-0000-0000BA030000}"/>
    <hyperlink ref="F479" r:id="rId956" xr:uid="{00000000-0004-0000-0000-0000BB030000}"/>
    <hyperlink ref="C480" r:id="rId957" xr:uid="{00000000-0004-0000-0000-0000BC030000}"/>
    <hyperlink ref="F480" r:id="rId958" xr:uid="{00000000-0004-0000-0000-0000BD030000}"/>
    <hyperlink ref="C481" r:id="rId959" xr:uid="{00000000-0004-0000-0000-0000BE030000}"/>
    <hyperlink ref="F481" r:id="rId960" xr:uid="{00000000-0004-0000-0000-0000BF030000}"/>
    <hyperlink ref="C482" r:id="rId961" xr:uid="{00000000-0004-0000-0000-0000C0030000}"/>
    <hyperlink ref="F482" r:id="rId962" xr:uid="{00000000-0004-0000-0000-0000C1030000}"/>
    <hyperlink ref="C483" r:id="rId963" xr:uid="{00000000-0004-0000-0000-0000C2030000}"/>
    <hyperlink ref="F483" r:id="rId964" xr:uid="{00000000-0004-0000-0000-0000C3030000}"/>
    <hyperlink ref="C484" r:id="rId965" xr:uid="{00000000-0004-0000-0000-0000C4030000}"/>
    <hyperlink ref="F484" r:id="rId966" xr:uid="{00000000-0004-0000-0000-0000C5030000}"/>
    <hyperlink ref="C485" r:id="rId967" xr:uid="{00000000-0004-0000-0000-0000C6030000}"/>
    <hyperlink ref="F485" r:id="rId968" xr:uid="{00000000-0004-0000-0000-0000C7030000}"/>
    <hyperlink ref="C486" r:id="rId969" xr:uid="{00000000-0004-0000-0000-0000C8030000}"/>
    <hyperlink ref="F486" r:id="rId970" xr:uid="{00000000-0004-0000-0000-0000C9030000}"/>
    <hyperlink ref="C487" r:id="rId971" xr:uid="{00000000-0004-0000-0000-0000CA030000}"/>
    <hyperlink ref="F487" r:id="rId972" xr:uid="{00000000-0004-0000-0000-0000CB030000}"/>
    <hyperlink ref="C488" r:id="rId973" xr:uid="{00000000-0004-0000-0000-0000CC030000}"/>
    <hyperlink ref="F488" r:id="rId974" xr:uid="{00000000-0004-0000-0000-0000CD030000}"/>
    <hyperlink ref="C489" r:id="rId975" xr:uid="{00000000-0004-0000-0000-0000CE030000}"/>
    <hyperlink ref="F489" r:id="rId976" xr:uid="{00000000-0004-0000-0000-0000CF030000}"/>
    <hyperlink ref="C490" r:id="rId977" xr:uid="{00000000-0004-0000-0000-0000D0030000}"/>
    <hyperlink ref="F490" r:id="rId978" xr:uid="{00000000-0004-0000-0000-0000D1030000}"/>
    <hyperlink ref="C491" r:id="rId979" xr:uid="{00000000-0004-0000-0000-0000D2030000}"/>
    <hyperlink ref="F491" r:id="rId980" xr:uid="{00000000-0004-0000-0000-0000D3030000}"/>
    <hyperlink ref="C492" r:id="rId981" xr:uid="{00000000-0004-0000-0000-0000D4030000}"/>
    <hyperlink ref="F492" r:id="rId982" xr:uid="{00000000-0004-0000-0000-0000D5030000}"/>
    <hyperlink ref="C493" r:id="rId983" xr:uid="{00000000-0004-0000-0000-0000D6030000}"/>
    <hyperlink ref="F493" r:id="rId984" xr:uid="{00000000-0004-0000-0000-0000D7030000}"/>
    <hyperlink ref="C494" r:id="rId985" xr:uid="{00000000-0004-0000-0000-0000D8030000}"/>
    <hyperlink ref="F494" r:id="rId986" xr:uid="{00000000-0004-0000-0000-0000D9030000}"/>
    <hyperlink ref="C495" r:id="rId987" xr:uid="{00000000-0004-0000-0000-0000DA030000}"/>
    <hyperlink ref="F495" r:id="rId988" xr:uid="{00000000-0004-0000-0000-0000DB030000}"/>
    <hyperlink ref="C496" r:id="rId989" xr:uid="{00000000-0004-0000-0000-0000DC030000}"/>
    <hyperlink ref="F496" r:id="rId990" xr:uid="{00000000-0004-0000-0000-0000DD030000}"/>
    <hyperlink ref="C497" r:id="rId991" xr:uid="{00000000-0004-0000-0000-0000DE030000}"/>
    <hyperlink ref="F497" r:id="rId992" xr:uid="{00000000-0004-0000-0000-0000DF030000}"/>
    <hyperlink ref="C498" r:id="rId993" xr:uid="{00000000-0004-0000-0000-0000E0030000}"/>
    <hyperlink ref="F498" r:id="rId994" xr:uid="{00000000-0004-0000-0000-0000E1030000}"/>
    <hyperlink ref="C499" r:id="rId995" xr:uid="{00000000-0004-0000-0000-0000E2030000}"/>
    <hyperlink ref="F499" r:id="rId996" xr:uid="{00000000-0004-0000-0000-0000E3030000}"/>
    <hyperlink ref="C500" r:id="rId997" xr:uid="{00000000-0004-0000-0000-0000E4030000}"/>
    <hyperlink ref="F500" r:id="rId998" xr:uid="{00000000-0004-0000-0000-0000E5030000}"/>
    <hyperlink ref="C501" r:id="rId999" xr:uid="{00000000-0004-0000-0000-0000E6030000}"/>
    <hyperlink ref="F501" r:id="rId1000" xr:uid="{00000000-0004-0000-0000-0000E7030000}"/>
    <hyperlink ref="C502" r:id="rId1001" xr:uid="{00000000-0004-0000-0000-0000E8030000}"/>
    <hyperlink ref="F502" r:id="rId1002" xr:uid="{00000000-0004-0000-0000-0000E9030000}"/>
    <hyperlink ref="C503" r:id="rId1003" xr:uid="{00000000-0004-0000-0000-0000EA030000}"/>
    <hyperlink ref="F503" r:id="rId1004" xr:uid="{00000000-0004-0000-0000-0000EB030000}"/>
    <hyperlink ref="C504" r:id="rId1005" xr:uid="{00000000-0004-0000-0000-0000EC030000}"/>
    <hyperlink ref="F504" r:id="rId1006" xr:uid="{00000000-0004-0000-0000-0000ED030000}"/>
    <hyperlink ref="C505" r:id="rId1007" xr:uid="{00000000-0004-0000-0000-0000EE030000}"/>
    <hyperlink ref="F505" r:id="rId1008" xr:uid="{00000000-0004-0000-0000-0000EF030000}"/>
    <hyperlink ref="C506" r:id="rId1009" xr:uid="{00000000-0004-0000-0000-0000F0030000}"/>
    <hyperlink ref="F506" r:id="rId1010" xr:uid="{00000000-0004-0000-0000-0000F1030000}"/>
    <hyperlink ref="C507" r:id="rId1011" xr:uid="{00000000-0004-0000-0000-0000F2030000}"/>
    <hyperlink ref="F507" r:id="rId1012" xr:uid="{00000000-0004-0000-0000-0000F3030000}"/>
    <hyperlink ref="C508" r:id="rId1013" xr:uid="{00000000-0004-0000-0000-0000F4030000}"/>
    <hyperlink ref="F508" r:id="rId1014" xr:uid="{00000000-0004-0000-0000-0000F5030000}"/>
    <hyperlink ref="C509" r:id="rId1015" xr:uid="{00000000-0004-0000-0000-0000F6030000}"/>
    <hyperlink ref="F509" r:id="rId1016" xr:uid="{00000000-0004-0000-0000-0000F7030000}"/>
    <hyperlink ref="C510" r:id="rId1017" xr:uid="{00000000-0004-0000-0000-0000F8030000}"/>
    <hyperlink ref="F510" r:id="rId1018" xr:uid="{00000000-0004-0000-0000-0000F9030000}"/>
    <hyperlink ref="C511" r:id="rId1019" xr:uid="{00000000-0004-0000-0000-0000FA030000}"/>
    <hyperlink ref="F511" r:id="rId1020" xr:uid="{00000000-0004-0000-0000-0000FB030000}"/>
    <hyperlink ref="C512" r:id="rId1021" xr:uid="{00000000-0004-0000-0000-0000FC030000}"/>
    <hyperlink ref="F512" r:id="rId1022" xr:uid="{00000000-0004-0000-0000-0000FD030000}"/>
    <hyperlink ref="C513" r:id="rId1023" xr:uid="{00000000-0004-0000-0000-0000FE030000}"/>
    <hyperlink ref="F513" r:id="rId1024" xr:uid="{00000000-0004-0000-0000-0000FF030000}"/>
    <hyperlink ref="C514" r:id="rId1025" xr:uid="{00000000-0004-0000-0000-000000040000}"/>
    <hyperlink ref="F514" r:id="rId1026" xr:uid="{00000000-0004-0000-0000-000001040000}"/>
    <hyperlink ref="C515" r:id="rId1027" xr:uid="{00000000-0004-0000-0000-000002040000}"/>
    <hyperlink ref="F515" r:id="rId1028" xr:uid="{00000000-0004-0000-0000-000003040000}"/>
    <hyperlink ref="C516" r:id="rId1029" xr:uid="{00000000-0004-0000-0000-000004040000}"/>
    <hyperlink ref="F516" r:id="rId1030" xr:uid="{00000000-0004-0000-0000-000005040000}"/>
    <hyperlink ref="C517" r:id="rId1031" xr:uid="{00000000-0004-0000-0000-000006040000}"/>
    <hyperlink ref="F517" r:id="rId1032" xr:uid="{00000000-0004-0000-0000-000007040000}"/>
    <hyperlink ref="C518" r:id="rId1033" xr:uid="{00000000-0004-0000-0000-000008040000}"/>
    <hyperlink ref="F518" r:id="rId1034" xr:uid="{00000000-0004-0000-0000-000009040000}"/>
    <hyperlink ref="C519" r:id="rId1035" xr:uid="{00000000-0004-0000-0000-00000A040000}"/>
    <hyperlink ref="F519" r:id="rId1036" xr:uid="{00000000-0004-0000-0000-00000B040000}"/>
    <hyperlink ref="C520" r:id="rId1037" xr:uid="{00000000-0004-0000-0000-00000C040000}"/>
    <hyperlink ref="F520" r:id="rId1038" xr:uid="{00000000-0004-0000-0000-00000D040000}"/>
    <hyperlink ref="C521" r:id="rId1039" xr:uid="{00000000-0004-0000-0000-00000E040000}"/>
    <hyperlink ref="F521" r:id="rId1040" xr:uid="{00000000-0004-0000-0000-00000F040000}"/>
    <hyperlink ref="C522" r:id="rId1041" xr:uid="{00000000-0004-0000-0000-000010040000}"/>
    <hyperlink ref="F522" r:id="rId1042" xr:uid="{00000000-0004-0000-0000-000011040000}"/>
    <hyperlink ref="C523" r:id="rId1043" xr:uid="{00000000-0004-0000-0000-000012040000}"/>
    <hyperlink ref="F523" r:id="rId1044" xr:uid="{00000000-0004-0000-0000-000013040000}"/>
    <hyperlink ref="C524" r:id="rId1045" xr:uid="{00000000-0004-0000-0000-000014040000}"/>
    <hyperlink ref="F524" r:id="rId1046" xr:uid="{00000000-0004-0000-0000-000015040000}"/>
    <hyperlink ref="C525" r:id="rId1047" xr:uid="{00000000-0004-0000-0000-000016040000}"/>
    <hyperlink ref="F525" r:id="rId1048" xr:uid="{00000000-0004-0000-0000-000017040000}"/>
    <hyperlink ref="C526" r:id="rId1049" xr:uid="{00000000-0004-0000-0000-000018040000}"/>
    <hyperlink ref="F526" r:id="rId1050" xr:uid="{00000000-0004-0000-0000-000019040000}"/>
    <hyperlink ref="C527" r:id="rId1051" xr:uid="{00000000-0004-0000-0000-00001A040000}"/>
    <hyperlink ref="F527" r:id="rId1052" xr:uid="{00000000-0004-0000-0000-00001B040000}"/>
    <hyperlink ref="C528" r:id="rId1053" xr:uid="{00000000-0004-0000-0000-00001C040000}"/>
    <hyperlink ref="F528" r:id="rId1054" xr:uid="{00000000-0004-0000-0000-00001D040000}"/>
    <hyperlink ref="C529" r:id="rId1055" xr:uid="{00000000-0004-0000-0000-00001E040000}"/>
    <hyperlink ref="F529" r:id="rId1056" xr:uid="{00000000-0004-0000-0000-00001F040000}"/>
    <hyperlink ref="C530" r:id="rId1057" xr:uid="{00000000-0004-0000-0000-000020040000}"/>
    <hyperlink ref="F530" r:id="rId1058" xr:uid="{00000000-0004-0000-0000-000021040000}"/>
    <hyperlink ref="C531" r:id="rId1059" xr:uid="{00000000-0004-0000-0000-000022040000}"/>
    <hyperlink ref="F531" r:id="rId1060" xr:uid="{00000000-0004-0000-0000-000023040000}"/>
    <hyperlink ref="C532" r:id="rId1061" xr:uid="{00000000-0004-0000-0000-000024040000}"/>
    <hyperlink ref="F532" r:id="rId1062" xr:uid="{00000000-0004-0000-0000-000025040000}"/>
    <hyperlink ref="C533" r:id="rId1063" xr:uid="{00000000-0004-0000-0000-000026040000}"/>
    <hyperlink ref="F533" r:id="rId1064" xr:uid="{00000000-0004-0000-0000-000027040000}"/>
    <hyperlink ref="C534" r:id="rId1065" xr:uid="{00000000-0004-0000-0000-000028040000}"/>
    <hyperlink ref="F534" r:id="rId1066" xr:uid="{00000000-0004-0000-0000-000029040000}"/>
    <hyperlink ref="C535" r:id="rId1067" xr:uid="{00000000-0004-0000-0000-00002A040000}"/>
    <hyperlink ref="F535" r:id="rId1068" xr:uid="{00000000-0004-0000-0000-00002B040000}"/>
    <hyperlink ref="C536" r:id="rId1069" xr:uid="{00000000-0004-0000-0000-00002C040000}"/>
    <hyperlink ref="F536" r:id="rId1070" xr:uid="{00000000-0004-0000-0000-00002D040000}"/>
    <hyperlink ref="C537" r:id="rId1071" xr:uid="{00000000-0004-0000-0000-00002E040000}"/>
    <hyperlink ref="F537" r:id="rId1072" xr:uid="{00000000-0004-0000-0000-00002F040000}"/>
    <hyperlink ref="C538" r:id="rId1073" xr:uid="{00000000-0004-0000-0000-000030040000}"/>
    <hyperlink ref="F538" r:id="rId1074" xr:uid="{00000000-0004-0000-0000-000031040000}"/>
    <hyperlink ref="C539" r:id="rId1075" xr:uid="{00000000-0004-0000-0000-000032040000}"/>
    <hyperlink ref="F539" r:id="rId1076" xr:uid="{00000000-0004-0000-0000-000033040000}"/>
    <hyperlink ref="C540" r:id="rId1077" xr:uid="{00000000-0004-0000-0000-000034040000}"/>
    <hyperlink ref="F540" r:id="rId1078" xr:uid="{00000000-0004-0000-0000-000035040000}"/>
    <hyperlink ref="C541" r:id="rId1079" xr:uid="{00000000-0004-0000-0000-000036040000}"/>
    <hyperlink ref="F541" r:id="rId1080" xr:uid="{00000000-0004-0000-0000-000037040000}"/>
    <hyperlink ref="C542" r:id="rId1081" xr:uid="{00000000-0004-0000-0000-000038040000}"/>
    <hyperlink ref="F542" r:id="rId1082" xr:uid="{00000000-0004-0000-0000-000039040000}"/>
    <hyperlink ref="C543" r:id="rId1083" xr:uid="{00000000-0004-0000-0000-00003A040000}"/>
    <hyperlink ref="F543" r:id="rId1084" xr:uid="{00000000-0004-0000-0000-00003B040000}"/>
    <hyperlink ref="C544" r:id="rId1085" xr:uid="{00000000-0004-0000-0000-00003C040000}"/>
    <hyperlink ref="F544" r:id="rId1086" xr:uid="{00000000-0004-0000-0000-00003D040000}"/>
    <hyperlink ref="C545" r:id="rId1087" xr:uid="{00000000-0004-0000-0000-00003E040000}"/>
    <hyperlink ref="F545" r:id="rId1088" xr:uid="{00000000-0004-0000-0000-00003F040000}"/>
    <hyperlink ref="C546" r:id="rId1089" xr:uid="{00000000-0004-0000-0000-000040040000}"/>
    <hyperlink ref="F546" r:id="rId1090" xr:uid="{00000000-0004-0000-0000-000041040000}"/>
    <hyperlink ref="C547" r:id="rId1091" xr:uid="{00000000-0004-0000-0000-000042040000}"/>
    <hyperlink ref="F547" r:id="rId1092" xr:uid="{00000000-0004-0000-0000-000043040000}"/>
    <hyperlink ref="C548" r:id="rId1093" xr:uid="{00000000-0004-0000-0000-000044040000}"/>
    <hyperlink ref="F548" r:id="rId1094" xr:uid="{00000000-0004-0000-0000-000045040000}"/>
    <hyperlink ref="C549" r:id="rId1095" xr:uid="{00000000-0004-0000-0000-000046040000}"/>
    <hyperlink ref="F549" r:id="rId1096" xr:uid="{00000000-0004-0000-0000-000047040000}"/>
    <hyperlink ref="C550" r:id="rId1097" xr:uid="{00000000-0004-0000-0000-000048040000}"/>
    <hyperlink ref="F550" r:id="rId1098" xr:uid="{00000000-0004-0000-0000-000049040000}"/>
    <hyperlink ref="C551" r:id="rId1099" xr:uid="{00000000-0004-0000-0000-00004A040000}"/>
    <hyperlink ref="F551" r:id="rId1100" xr:uid="{00000000-0004-0000-0000-00004B040000}"/>
    <hyperlink ref="C552" r:id="rId1101" xr:uid="{00000000-0004-0000-0000-00004C040000}"/>
    <hyperlink ref="F552" r:id="rId1102" xr:uid="{00000000-0004-0000-0000-00004D040000}"/>
    <hyperlink ref="C553" r:id="rId1103" xr:uid="{00000000-0004-0000-0000-00004E040000}"/>
    <hyperlink ref="F553" r:id="rId1104" xr:uid="{00000000-0004-0000-0000-00004F040000}"/>
    <hyperlink ref="C554" r:id="rId1105" xr:uid="{00000000-0004-0000-0000-000050040000}"/>
    <hyperlink ref="F554" r:id="rId1106" xr:uid="{00000000-0004-0000-0000-000051040000}"/>
    <hyperlink ref="C555" r:id="rId1107" xr:uid="{00000000-0004-0000-0000-000052040000}"/>
    <hyperlink ref="F555" r:id="rId1108" xr:uid="{00000000-0004-0000-0000-000053040000}"/>
    <hyperlink ref="C556" r:id="rId1109" xr:uid="{00000000-0004-0000-0000-000054040000}"/>
    <hyperlink ref="F556" r:id="rId1110" xr:uid="{00000000-0004-0000-0000-000055040000}"/>
    <hyperlink ref="C557" r:id="rId1111" xr:uid="{00000000-0004-0000-0000-000056040000}"/>
    <hyperlink ref="F557" r:id="rId1112" xr:uid="{00000000-0004-0000-0000-000057040000}"/>
    <hyperlink ref="C558" r:id="rId1113" xr:uid="{00000000-0004-0000-0000-000058040000}"/>
    <hyperlink ref="F558" r:id="rId1114" xr:uid="{00000000-0004-0000-0000-000059040000}"/>
    <hyperlink ref="C559" r:id="rId1115" xr:uid="{00000000-0004-0000-0000-00005A040000}"/>
    <hyperlink ref="F559" r:id="rId1116" xr:uid="{00000000-0004-0000-0000-00005B040000}"/>
    <hyperlink ref="C560" r:id="rId1117" xr:uid="{00000000-0004-0000-0000-00005C040000}"/>
    <hyperlink ref="F560" r:id="rId1118" xr:uid="{00000000-0004-0000-0000-00005D040000}"/>
    <hyperlink ref="C561" r:id="rId1119" xr:uid="{00000000-0004-0000-0000-00005E040000}"/>
    <hyperlink ref="F561" r:id="rId1120" xr:uid="{00000000-0004-0000-0000-00005F040000}"/>
    <hyperlink ref="C562" r:id="rId1121" xr:uid="{00000000-0004-0000-0000-000060040000}"/>
    <hyperlink ref="F562" r:id="rId1122" xr:uid="{00000000-0004-0000-0000-000061040000}"/>
    <hyperlink ref="C563" r:id="rId1123" xr:uid="{00000000-0004-0000-0000-000062040000}"/>
    <hyperlink ref="F563" r:id="rId1124" xr:uid="{00000000-0004-0000-0000-000063040000}"/>
    <hyperlink ref="C564" r:id="rId1125" xr:uid="{00000000-0004-0000-0000-000064040000}"/>
    <hyperlink ref="F564" r:id="rId1126" xr:uid="{00000000-0004-0000-0000-000065040000}"/>
    <hyperlink ref="C565" r:id="rId1127" xr:uid="{00000000-0004-0000-0000-000066040000}"/>
    <hyperlink ref="F565" r:id="rId1128" xr:uid="{00000000-0004-0000-0000-000067040000}"/>
    <hyperlink ref="C566" r:id="rId1129" xr:uid="{00000000-0004-0000-0000-000068040000}"/>
    <hyperlink ref="F566" r:id="rId1130" xr:uid="{00000000-0004-0000-0000-000069040000}"/>
    <hyperlink ref="C567" r:id="rId1131" xr:uid="{00000000-0004-0000-0000-00006A040000}"/>
    <hyperlink ref="F567" r:id="rId1132" xr:uid="{00000000-0004-0000-0000-00006B040000}"/>
    <hyperlink ref="C568" r:id="rId1133" xr:uid="{00000000-0004-0000-0000-00006C040000}"/>
    <hyperlink ref="F568" r:id="rId1134" xr:uid="{00000000-0004-0000-0000-00006D040000}"/>
    <hyperlink ref="C569" r:id="rId1135" xr:uid="{00000000-0004-0000-0000-00006E040000}"/>
    <hyperlink ref="F569" r:id="rId1136" xr:uid="{00000000-0004-0000-0000-00006F040000}"/>
    <hyperlink ref="C570" r:id="rId1137" xr:uid="{00000000-0004-0000-0000-000070040000}"/>
    <hyperlink ref="F570" r:id="rId1138" xr:uid="{00000000-0004-0000-0000-000071040000}"/>
    <hyperlink ref="C571" r:id="rId1139" xr:uid="{00000000-0004-0000-0000-000072040000}"/>
    <hyperlink ref="F571" r:id="rId1140" xr:uid="{00000000-0004-0000-0000-000073040000}"/>
    <hyperlink ref="C572" r:id="rId1141" xr:uid="{00000000-0004-0000-0000-000074040000}"/>
    <hyperlink ref="F572" r:id="rId1142" xr:uid="{00000000-0004-0000-0000-000075040000}"/>
    <hyperlink ref="C573" r:id="rId1143" xr:uid="{00000000-0004-0000-0000-000076040000}"/>
    <hyperlink ref="F573" r:id="rId1144" xr:uid="{00000000-0004-0000-0000-000077040000}"/>
    <hyperlink ref="C574" r:id="rId1145" xr:uid="{00000000-0004-0000-0000-000078040000}"/>
    <hyperlink ref="F574" r:id="rId1146" xr:uid="{00000000-0004-0000-0000-000079040000}"/>
    <hyperlink ref="C575" r:id="rId1147" xr:uid="{00000000-0004-0000-0000-00007A040000}"/>
    <hyperlink ref="F575" r:id="rId1148" xr:uid="{00000000-0004-0000-0000-00007B040000}"/>
    <hyperlink ref="C576" r:id="rId1149" xr:uid="{00000000-0004-0000-0000-00007C040000}"/>
    <hyperlink ref="F576" r:id="rId1150" xr:uid="{00000000-0004-0000-0000-00007D040000}"/>
    <hyperlink ref="C577" r:id="rId1151" xr:uid="{00000000-0004-0000-0000-00007E040000}"/>
    <hyperlink ref="F577" r:id="rId1152" xr:uid="{00000000-0004-0000-0000-00007F040000}"/>
    <hyperlink ref="C578" r:id="rId1153" xr:uid="{00000000-0004-0000-0000-000080040000}"/>
    <hyperlink ref="F578" r:id="rId1154" xr:uid="{00000000-0004-0000-0000-000081040000}"/>
    <hyperlink ref="C579" r:id="rId1155" xr:uid="{00000000-0004-0000-0000-000082040000}"/>
    <hyperlink ref="F579" r:id="rId1156" xr:uid="{00000000-0004-0000-0000-000083040000}"/>
    <hyperlink ref="C580" r:id="rId1157" xr:uid="{00000000-0004-0000-0000-000084040000}"/>
    <hyperlink ref="F580" r:id="rId1158" xr:uid="{00000000-0004-0000-0000-000085040000}"/>
    <hyperlink ref="C581" r:id="rId1159" xr:uid="{00000000-0004-0000-0000-000086040000}"/>
    <hyperlink ref="F581" r:id="rId1160" xr:uid="{00000000-0004-0000-0000-000087040000}"/>
    <hyperlink ref="C582" r:id="rId1161" xr:uid="{00000000-0004-0000-0000-000088040000}"/>
    <hyperlink ref="F582" r:id="rId1162" xr:uid="{00000000-0004-0000-0000-000089040000}"/>
    <hyperlink ref="C583" r:id="rId1163" xr:uid="{00000000-0004-0000-0000-00008A040000}"/>
    <hyperlink ref="F583" r:id="rId1164" xr:uid="{00000000-0004-0000-0000-00008B040000}"/>
    <hyperlink ref="C584" r:id="rId1165" xr:uid="{00000000-0004-0000-0000-00008C040000}"/>
    <hyperlink ref="F584" r:id="rId1166" xr:uid="{00000000-0004-0000-0000-00008D040000}"/>
    <hyperlink ref="C585" r:id="rId1167" xr:uid="{00000000-0004-0000-0000-00008E040000}"/>
    <hyperlink ref="F585" r:id="rId1168" xr:uid="{00000000-0004-0000-0000-00008F040000}"/>
    <hyperlink ref="C586" r:id="rId1169" xr:uid="{00000000-0004-0000-0000-000090040000}"/>
    <hyperlink ref="F586" r:id="rId1170" xr:uid="{00000000-0004-0000-0000-000091040000}"/>
    <hyperlink ref="C587" r:id="rId1171" xr:uid="{00000000-0004-0000-0000-000092040000}"/>
    <hyperlink ref="F587" r:id="rId1172" xr:uid="{00000000-0004-0000-0000-000093040000}"/>
    <hyperlink ref="C588" r:id="rId1173" xr:uid="{00000000-0004-0000-0000-000094040000}"/>
    <hyperlink ref="F588" r:id="rId1174" xr:uid="{00000000-0004-0000-0000-000095040000}"/>
    <hyperlink ref="C589" r:id="rId1175" xr:uid="{00000000-0004-0000-0000-000096040000}"/>
    <hyperlink ref="F589" r:id="rId1176" xr:uid="{00000000-0004-0000-0000-000097040000}"/>
    <hyperlink ref="C590" r:id="rId1177" xr:uid="{00000000-0004-0000-0000-000098040000}"/>
    <hyperlink ref="F590" r:id="rId1178" xr:uid="{00000000-0004-0000-0000-000099040000}"/>
    <hyperlink ref="C591" r:id="rId1179" xr:uid="{00000000-0004-0000-0000-00009A040000}"/>
    <hyperlink ref="F591" r:id="rId1180" xr:uid="{00000000-0004-0000-0000-00009B040000}"/>
    <hyperlink ref="C592" r:id="rId1181" xr:uid="{00000000-0004-0000-0000-00009C040000}"/>
    <hyperlink ref="F592" r:id="rId1182" xr:uid="{00000000-0004-0000-0000-00009D040000}"/>
    <hyperlink ref="C593" r:id="rId1183" xr:uid="{00000000-0004-0000-0000-00009E040000}"/>
    <hyperlink ref="F593" r:id="rId1184" xr:uid="{00000000-0004-0000-0000-00009F040000}"/>
    <hyperlink ref="C594" r:id="rId1185" xr:uid="{00000000-0004-0000-0000-0000A0040000}"/>
    <hyperlink ref="F594" r:id="rId1186" xr:uid="{00000000-0004-0000-0000-0000A1040000}"/>
    <hyperlink ref="C595" r:id="rId1187" xr:uid="{00000000-0004-0000-0000-0000A2040000}"/>
    <hyperlink ref="F595" r:id="rId1188" xr:uid="{00000000-0004-0000-0000-0000A3040000}"/>
    <hyperlink ref="C596" r:id="rId1189" xr:uid="{00000000-0004-0000-0000-0000A4040000}"/>
    <hyperlink ref="F596" r:id="rId1190" xr:uid="{00000000-0004-0000-0000-0000A5040000}"/>
    <hyperlink ref="C597" r:id="rId1191" xr:uid="{00000000-0004-0000-0000-0000A6040000}"/>
    <hyperlink ref="F597" r:id="rId1192" xr:uid="{00000000-0004-0000-0000-0000A7040000}"/>
    <hyperlink ref="C598" r:id="rId1193" xr:uid="{00000000-0004-0000-0000-0000A8040000}"/>
    <hyperlink ref="F598" r:id="rId1194" xr:uid="{00000000-0004-0000-0000-0000A9040000}"/>
    <hyperlink ref="C599" r:id="rId1195" xr:uid="{00000000-0004-0000-0000-0000AA040000}"/>
    <hyperlink ref="F599" r:id="rId1196" xr:uid="{00000000-0004-0000-0000-0000AB040000}"/>
    <hyperlink ref="C600" r:id="rId1197" xr:uid="{00000000-0004-0000-0000-0000AC040000}"/>
    <hyperlink ref="F600" r:id="rId1198" xr:uid="{00000000-0004-0000-0000-0000AD040000}"/>
    <hyperlink ref="C601" r:id="rId1199" xr:uid="{00000000-0004-0000-0000-0000AE040000}"/>
    <hyperlink ref="F601" r:id="rId1200" xr:uid="{00000000-0004-0000-0000-0000AF040000}"/>
    <hyperlink ref="C602" r:id="rId1201" xr:uid="{00000000-0004-0000-0000-0000B0040000}"/>
    <hyperlink ref="F602" r:id="rId1202" xr:uid="{00000000-0004-0000-0000-0000B1040000}"/>
    <hyperlink ref="C603" r:id="rId1203" xr:uid="{00000000-0004-0000-0000-0000B2040000}"/>
    <hyperlink ref="F603" r:id="rId1204" xr:uid="{00000000-0004-0000-0000-0000B3040000}"/>
    <hyperlink ref="C604" r:id="rId1205" xr:uid="{00000000-0004-0000-0000-0000B4040000}"/>
    <hyperlink ref="F604" r:id="rId1206" xr:uid="{00000000-0004-0000-0000-0000B5040000}"/>
    <hyperlink ref="C605" r:id="rId1207" xr:uid="{00000000-0004-0000-0000-0000B6040000}"/>
    <hyperlink ref="F605" r:id="rId1208" xr:uid="{00000000-0004-0000-0000-0000B7040000}"/>
    <hyperlink ref="C606" r:id="rId1209" xr:uid="{00000000-0004-0000-0000-0000B8040000}"/>
    <hyperlink ref="F606" r:id="rId1210" xr:uid="{00000000-0004-0000-0000-0000B9040000}"/>
    <hyperlink ref="C607" r:id="rId1211" xr:uid="{00000000-0004-0000-0000-0000BA040000}"/>
    <hyperlink ref="F607" r:id="rId1212" xr:uid="{00000000-0004-0000-0000-0000BB040000}"/>
    <hyperlink ref="C608" r:id="rId1213" xr:uid="{00000000-0004-0000-0000-0000BC040000}"/>
    <hyperlink ref="F608" r:id="rId1214" xr:uid="{00000000-0004-0000-0000-0000BD040000}"/>
    <hyperlink ref="C609" r:id="rId1215" xr:uid="{00000000-0004-0000-0000-0000BE040000}"/>
    <hyperlink ref="F609" r:id="rId1216" xr:uid="{00000000-0004-0000-0000-0000BF040000}"/>
    <hyperlink ref="C610" r:id="rId1217" xr:uid="{00000000-0004-0000-0000-0000C0040000}"/>
    <hyperlink ref="F610" r:id="rId1218" xr:uid="{00000000-0004-0000-0000-0000C1040000}"/>
    <hyperlink ref="C611" r:id="rId1219" xr:uid="{00000000-0004-0000-0000-0000C2040000}"/>
    <hyperlink ref="F611" r:id="rId1220" xr:uid="{00000000-0004-0000-0000-0000C3040000}"/>
    <hyperlink ref="C612" r:id="rId1221" xr:uid="{00000000-0004-0000-0000-0000C4040000}"/>
    <hyperlink ref="F612" r:id="rId1222" xr:uid="{00000000-0004-0000-0000-0000C5040000}"/>
    <hyperlink ref="C613" r:id="rId1223" xr:uid="{00000000-0004-0000-0000-0000C6040000}"/>
    <hyperlink ref="F613" r:id="rId1224" xr:uid="{00000000-0004-0000-0000-0000C7040000}"/>
    <hyperlink ref="C614" r:id="rId1225" xr:uid="{00000000-0004-0000-0000-0000C8040000}"/>
    <hyperlink ref="F614" r:id="rId1226" xr:uid="{00000000-0004-0000-0000-0000C9040000}"/>
    <hyperlink ref="C615" r:id="rId1227" xr:uid="{00000000-0004-0000-0000-0000CA040000}"/>
    <hyperlink ref="F615" r:id="rId1228" xr:uid="{00000000-0004-0000-0000-0000CB040000}"/>
    <hyperlink ref="C616" r:id="rId1229" xr:uid="{00000000-0004-0000-0000-0000CC040000}"/>
    <hyperlink ref="F616" r:id="rId1230" xr:uid="{00000000-0004-0000-0000-0000CD040000}"/>
    <hyperlink ref="C617" r:id="rId1231" xr:uid="{00000000-0004-0000-0000-0000CE040000}"/>
    <hyperlink ref="F617" r:id="rId1232" xr:uid="{00000000-0004-0000-0000-0000CF040000}"/>
    <hyperlink ref="C618" r:id="rId1233" xr:uid="{00000000-0004-0000-0000-0000D0040000}"/>
    <hyperlink ref="F618" r:id="rId1234" xr:uid="{00000000-0004-0000-0000-0000D1040000}"/>
    <hyperlink ref="C619" r:id="rId1235" xr:uid="{00000000-0004-0000-0000-0000D2040000}"/>
    <hyperlink ref="F619" r:id="rId1236" xr:uid="{00000000-0004-0000-0000-0000D3040000}"/>
    <hyperlink ref="C620" r:id="rId1237" xr:uid="{00000000-0004-0000-0000-0000D4040000}"/>
    <hyperlink ref="F620" r:id="rId1238" xr:uid="{00000000-0004-0000-0000-0000D5040000}"/>
    <hyperlink ref="C621" r:id="rId1239" xr:uid="{00000000-0004-0000-0000-0000D6040000}"/>
    <hyperlink ref="F621" r:id="rId1240" xr:uid="{00000000-0004-0000-0000-0000D7040000}"/>
    <hyperlink ref="C622" r:id="rId1241" xr:uid="{00000000-0004-0000-0000-0000D8040000}"/>
    <hyperlink ref="F622" r:id="rId1242" xr:uid="{00000000-0004-0000-0000-0000D9040000}"/>
    <hyperlink ref="C623" r:id="rId1243" xr:uid="{00000000-0004-0000-0000-0000DA040000}"/>
    <hyperlink ref="F623" r:id="rId1244" xr:uid="{00000000-0004-0000-0000-0000DB040000}"/>
    <hyperlink ref="C624" r:id="rId1245" xr:uid="{00000000-0004-0000-0000-0000DC040000}"/>
    <hyperlink ref="F624" r:id="rId1246" xr:uid="{00000000-0004-0000-0000-0000DD040000}"/>
    <hyperlink ref="C625" r:id="rId1247" xr:uid="{00000000-0004-0000-0000-0000DE040000}"/>
    <hyperlink ref="F625" r:id="rId1248" xr:uid="{00000000-0004-0000-0000-0000DF040000}"/>
    <hyperlink ref="C626" r:id="rId1249" xr:uid="{00000000-0004-0000-0000-0000E0040000}"/>
    <hyperlink ref="F626" r:id="rId1250" xr:uid="{00000000-0004-0000-0000-0000E1040000}"/>
    <hyperlink ref="C627" r:id="rId1251" xr:uid="{00000000-0004-0000-0000-0000E2040000}"/>
    <hyperlink ref="F627" r:id="rId1252" xr:uid="{00000000-0004-0000-0000-0000E3040000}"/>
    <hyperlink ref="C628" r:id="rId1253" xr:uid="{00000000-0004-0000-0000-0000E4040000}"/>
    <hyperlink ref="F628" r:id="rId1254" xr:uid="{00000000-0004-0000-0000-0000E5040000}"/>
    <hyperlink ref="C629" r:id="rId1255" xr:uid="{00000000-0004-0000-0000-0000E6040000}"/>
    <hyperlink ref="F629" r:id="rId1256" xr:uid="{00000000-0004-0000-0000-0000E7040000}"/>
    <hyperlink ref="C630" r:id="rId1257" xr:uid="{00000000-0004-0000-0000-0000E8040000}"/>
    <hyperlink ref="F630" r:id="rId1258" xr:uid="{00000000-0004-0000-0000-0000E9040000}"/>
    <hyperlink ref="C631" r:id="rId1259" xr:uid="{00000000-0004-0000-0000-0000EA040000}"/>
    <hyperlink ref="F631" r:id="rId1260" xr:uid="{00000000-0004-0000-0000-0000EB040000}"/>
    <hyperlink ref="C632" r:id="rId1261" xr:uid="{00000000-0004-0000-0000-0000EC040000}"/>
    <hyperlink ref="F632" r:id="rId1262" xr:uid="{00000000-0004-0000-0000-0000ED040000}"/>
    <hyperlink ref="C633" r:id="rId1263" xr:uid="{00000000-0004-0000-0000-0000EE040000}"/>
    <hyperlink ref="F633" r:id="rId1264" xr:uid="{00000000-0004-0000-0000-0000EF040000}"/>
    <hyperlink ref="C634" r:id="rId1265" xr:uid="{00000000-0004-0000-0000-0000F0040000}"/>
    <hyperlink ref="F634" r:id="rId1266" xr:uid="{00000000-0004-0000-0000-0000F1040000}"/>
    <hyperlink ref="C635" r:id="rId1267" xr:uid="{00000000-0004-0000-0000-0000F2040000}"/>
    <hyperlink ref="F635" r:id="rId1268" xr:uid="{00000000-0004-0000-0000-0000F3040000}"/>
    <hyperlink ref="C636" r:id="rId1269" xr:uid="{00000000-0004-0000-0000-0000F4040000}"/>
    <hyperlink ref="F636" r:id="rId1270" xr:uid="{00000000-0004-0000-0000-0000F5040000}"/>
    <hyperlink ref="C637" r:id="rId1271" xr:uid="{00000000-0004-0000-0000-0000F6040000}"/>
    <hyperlink ref="F637" r:id="rId1272" xr:uid="{00000000-0004-0000-0000-0000F7040000}"/>
    <hyperlink ref="C638" r:id="rId1273" xr:uid="{00000000-0004-0000-0000-0000F8040000}"/>
    <hyperlink ref="F638" r:id="rId1274" xr:uid="{00000000-0004-0000-0000-0000F9040000}"/>
    <hyperlink ref="C639" r:id="rId1275" xr:uid="{00000000-0004-0000-0000-0000FA040000}"/>
    <hyperlink ref="F639" r:id="rId1276" xr:uid="{00000000-0004-0000-0000-0000FB040000}"/>
    <hyperlink ref="C640" r:id="rId1277" xr:uid="{00000000-0004-0000-0000-0000FC040000}"/>
    <hyperlink ref="F640" r:id="rId1278" xr:uid="{00000000-0004-0000-0000-0000FD040000}"/>
    <hyperlink ref="C641" r:id="rId1279" xr:uid="{00000000-0004-0000-0000-0000FE040000}"/>
    <hyperlink ref="F641" r:id="rId1280" xr:uid="{00000000-0004-0000-0000-0000FF040000}"/>
    <hyperlink ref="C642" r:id="rId1281" xr:uid="{00000000-0004-0000-0000-000000050000}"/>
    <hyperlink ref="F642" r:id="rId1282" xr:uid="{00000000-0004-0000-0000-000001050000}"/>
    <hyperlink ref="C643" r:id="rId1283" xr:uid="{00000000-0004-0000-0000-000002050000}"/>
    <hyperlink ref="F643" r:id="rId1284" xr:uid="{00000000-0004-0000-0000-000003050000}"/>
    <hyperlink ref="C644" r:id="rId1285" xr:uid="{00000000-0004-0000-0000-000004050000}"/>
    <hyperlink ref="F644" r:id="rId1286" xr:uid="{00000000-0004-0000-0000-000005050000}"/>
    <hyperlink ref="C645" r:id="rId1287" xr:uid="{00000000-0004-0000-0000-000006050000}"/>
    <hyperlink ref="F645" r:id="rId1288" xr:uid="{00000000-0004-0000-0000-000007050000}"/>
    <hyperlink ref="C646" r:id="rId1289" xr:uid="{00000000-0004-0000-0000-000008050000}"/>
    <hyperlink ref="F646" r:id="rId1290" xr:uid="{00000000-0004-0000-0000-000009050000}"/>
    <hyperlink ref="C647" r:id="rId1291" xr:uid="{00000000-0004-0000-0000-00000A050000}"/>
    <hyperlink ref="F647" r:id="rId1292" xr:uid="{00000000-0004-0000-0000-00000B050000}"/>
    <hyperlink ref="C648" r:id="rId1293" xr:uid="{00000000-0004-0000-0000-00000C050000}"/>
    <hyperlink ref="F648" r:id="rId1294" xr:uid="{00000000-0004-0000-0000-00000D050000}"/>
    <hyperlink ref="C649" r:id="rId1295" xr:uid="{00000000-0004-0000-0000-00000E050000}"/>
    <hyperlink ref="F649" r:id="rId1296" xr:uid="{00000000-0004-0000-0000-00000F050000}"/>
    <hyperlink ref="C650" r:id="rId1297" xr:uid="{00000000-0004-0000-0000-000010050000}"/>
    <hyperlink ref="F650" r:id="rId1298" xr:uid="{00000000-0004-0000-0000-000011050000}"/>
    <hyperlink ref="C651" r:id="rId1299" xr:uid="{00000000-0004-0000-0000-000012050000}"/>
    <hyperlink ref="F651" r:id="rId1300" xr:uid="{00000000-0004-0000-0000-000013050000}"/>
    <hyperlink ref="C652" r:id="rId1301" xr:uid="{00000000-0004-0000-0000-000014050000}"/>
    <hyperlink ref="F652" r:id="rId1302" xr:uid="{00000000-0004-0000-0000-000015050000}"/>
    <hyperlink ref="C653" r:id="rId1303" xr:uid="{00000000-0004-0000-0000-000016050000}"/>
    <hyperlink ref="F653" r:id="rId1304" xr:uid="{00000000-0004-0000-0000-000017050000}"/>
    <hyperlink ref="C654" r:id="rId1305" xr:uid="{00000000-0004-0000-0000-000018050000}"/>
    <hyperlink ref="F654" r:id="rId1306" xr:uid="{00000000-0004-0000-0000-000019050000}"/>
    <hyperlink ref="C655" r:id="rId1307" xr:uid="{00000000-0004-0000-0000-00001A050000}"/>
    <hyperlink ref="F655" r:id="rId1308" xr:uid="{00000000-0004-0000-0000-00001B050000}"/>
    <hyperlink ref="C656" r:id="rId1309" xr:uid="{00000000-0004-0000-0000-00001C050000}"/>
    <hyperlink ref="F656" r:id="rId1310" xr:uid="{00000000-0004-0000-0000-00001D050000}"/>
    <hyperlink ref="C657" r:id="rId1311" xr:uid="{00000000-0004-0000-0000-00001E050000}"/>
    <hyperlink ref="F657" r:id="rId1312" xr:uid="{00000000-0004-0000-0000-00001F050000}"/>
    <hyperlink ref="C658" r:id="rId1313" xr:uid="{00000000-0004-0000-0000-000020050000}"/>
    <hyperlink ref="F658" r:id="rId1314" xr:uid="{00000000-0004-0000-0000-000021050000}"/>
    <hyperlink ref="C659" r:id="rId1315" xr:uid="{00000000-0004-0000-0000-000022050000}"/>
    <hyperlink ref="F659" r:id="rId1316" xr:uid="{00000000-0004-0000-0000-000023050000}"/>
    <hyperlink ref="C660" r:id="rId1317" xr:uid="{00000000-0004-0000-0000-000024050000}"/>
    <hyperlink ref="F660" r:id="rId1318" xr:uid="{00000000-0004-0000-0000-000025050000}"/>
    <hyperlink ref="C661" r:id="rId1319" xr:uid="{00000000-0004-0000-0000-000026050000}"/>
    <hyperlink ref="F661" r:id="rId1320" xr:uid="{00000000-0004-0000-0000-000027050000}"/>
    <hyperlink ref="C662" r:id="rId1321" xr:uid="{00000000-0004-0000-0000-000028050000}"/>
    <hyperlink ref="F662" r:id="rId1322" xr:uid="{00000000-0004-0000-0000-000029050000}"/>
    <hyperlink ref="C663" r:id="rId1323" xr:uid="{00000000-0004-0000-0000-00002A050000}"/>
    <hyperlink ref="F663" r:id="rId1324" xr:uid="{00000000-0004-0000-0000-00002B050000}"/>
    <hyperlink ref="C664" r:id="rId1325" xr:uid="{00000000-0004-0000-0000-00002C050000}"/>
    <hyperlink ref="F664" r:id="rId1326" xr:uid="{00000000-0004-0000-0000-00002D050000}"/>
    <hyperlink ref="C665" r:id="rId1327" xr:uid="{00000000-0004-0000-0000-00002E050000}"/>
    <hyperlink ref="F665" r:id="rId1328" xr:uid="{00000000-0004-0000-0000-00002F050000}"/>
    <hyperlink ref="C666" r:id="rId1329" xr:uid="{00000000-0004-0000-0000-000030050000}"/>
    <hyperlink ref="F666" r:id="rId1330" xr:uid="{00000000-0004-0000-0000-000031050000}"/>
    <hyperlink ref="C667" r:id="rId1331" xr:uid="{00000000-0004-0000-0000-000032050000}"/>
    <hyperlink ref="F667" r:id="rId1332" xr:uid="{00000000-0004-0000-0000-000033050000}"/>
    <hyperlink ref="C668" r:id="rId1333" xr:uid="{00000000-0004-0000-0000-000034050000}"/>
    <hyperlink ref="F668" r:id="rId1334" xr:uid="{00000000-0004-0000-0000-000035050000}"/>
    <hyperlink ref="C669" r:id="rId1335" xr:uid="{00000000-0004-0000-0000-000036050000}"/>
    <hyperlink ref="F669" r:id="rId1336" xr:uid="{00000000-0004-0000-0000-000037050000}"/>
    <hyperlink ref="C670" r:id="rId1337" xr:uid="{00000000-0004-0000-0000-000038050000}"/>
    <hyperlink ref="F670" r:id="rId1338" xr:uid="{00000000-0004-0000-0000-000039050000}"/>
    <hyperlink ref="C671" r:id="rId1339" xr:uid="{00000000-0004-0000-0000-00003A050000}"/>
    <hyperlink ref="F671" r:id="rId1340" xr:uid="{00000000-0004-0000-0000-00003B050000}"/>
    <hyperlink ref="C672" r:id="rId1341" xr:uid="{00000000-0004-0000-0000-00003C050000}"/>
    <hyperlink ref="F672" r:id="rId1342" xr:uid="{00000000-0004-0000-0000-00003D050000}"/>
    <hyperlink ref="C673" r:id="rId1343" xr:uid="{00000000-0004-0000-0000-00003E050000}"/>
    <hyperlink ref="F673" r:id="rId1344" xr:uid="{00000000-0004-0000-0000-00003F050000}"/>
    <hyperlink ref="C674" r:id="rId1345" xr:uid="{00000000-0004-0000-0000-000040050000}"/>
    <hyperlink ref="F674" r:id="rId1346" xr:uid="{00000000-0004-0000-0000-000041050000}"/>
    <hyperlink ref="C675" r:id="rId1347" xr:uid="{00000000-0004-0000-0000-000042050000}"/>
    <hyperlink ref="F675" r:id="rId1348" xr:uid="{00000000-0004-0000-0000-000043050000}"/>
    <hyperlink ref="C676" r:id="rId1349" xr:uid="{00000000-0004-0000-0000-000044050000}"/>
    <hyperlink ref="F676" r:id="rId1350" xr:uid="{00000000-0004-0000-0000-000045050000}"/>
    <hyperlink ref="C677" r:id="rId1351" xr:uid="{00000000-0004-0000-0000-000046050000}"/>
    <hyperlink ref="F677" r:id="rId1352" xr:uid="{00000000-0004-0000-0000-000047050000}"/>
    <hyperlink ref="C678" r:id="rId1353" xr:uid="{00000000-0004-0000-0000-000048050000}"/>
    <hyperlink ref="F678" r:id="rId1354" xr:uid="{00000000-0004-0000-0000-000049050000}"/>
    <hyperlink ref="C679" r:id="rId1355" xr:uid="{00000000-0004-0000-0000-00004A050000}"/>
    <hyperlink ref="F679" r:id="rId1356" xr:uid="{00000000-0004-0000-0000-00004B050000}"/>
    <hyperlink ref="C680" r:id="rId1357" xr:uid="{00000000-0004-0000-0000-00004C050000}"/>
    <hyperlink ref="F680" r:id="rId1358" xr:uid="{00000000-0004-0000-0000-00004D050000}"/>
    <hyperlink ref="C681" r:id="rId1359" xr:uid="{00000000-0004-0000-0000-00004E050000}"/>
    <hyperlink ref="F681" r:id="rId1360" xr:uid="{00000000-0004-0000-0000-00004F050000}"/>
    <hyperlink ref="C682" r:id="rId1361" xr:uid="{00000000-0004-0000-0000-000050050000}"/>
    <hyperlink ref="F682" r:id="rId1362" xr:uid="{00000000-0004-0000-0000-000051050000}"/>
    <hyperlink ref="C683" r:id="rId1363" xr:uid="{00000000-0004-0000-0000-000052050000}"/>
    <hyperlink ref="F683" r:id="rId1364" xr:uid="{00000000-0004-0000-0000-000053050000}"/>
    <hyperlink ref="C684" r:id="rId1365" xr:uid="{00000000-0004-0000-0000-000054050000}"/>
    <hyperlink ref="F684" r:id="rId1366" xr:uid="{00000000-0004-0000-0000-000055050000}"/>
    <hyperlink ref="C685" r:id="rId1367" xr:uid="{00000000-0004-0000-0000-000056050000}"/>
    <hyperlink ref="F685" r:id="rId1368" xr:uid="{00000000-0004-0000-0000-000057050000}"/>
    <hyperlink ref="C686" r:id="rId1369" xr:uid="{00000000-0004-0000-0000-000058050000}"/>
    <hyperlink ref="F686" r:id="rId1370" xr:uid="{00000000-0004-0000-0000-000059050000}"/>
    <hyperlink ref="C687" r:id="rId1371" xr:uid="{00000000-0004-0000-0000-00005A050000}"/>
    <hyperlink ref="F687" r:id="rId1372" xr:uid="{00000000-0004-0000-0000-00005B050000}"/>
    <hyperlink ref="C688" r:id="rId1373" xr:uid="{00000000-0004-0000-0000-00005C050000}"/>
    <hyperlink ref="F688" r:id="rId1374" xr:uid="{00000000-0004-0000-0000-00005D050000}"/>
    <hyperlink ref="C689" r:id="rId1375" xr:uid="{00000000-0004-0000-0000-00005E050000}"/>
    <hyperlink ref="F689" r:id="rId1376" xr:uid="{00000000-0004-0000-0000-00005F050000}"/>
    <hyperlink ref="C690" r:id="rId1377" xr:uid="{00000000-0004-0000-0000-000060050000}"/>
    <hyperlink ref="F690" r:id="rId1378" xr:uid="{00000000-0004-0000-0000-000061050000}"/>
    <hyperlink ref="C691" r:id="rId1379" xr:uid="{00000000-0004-0000-0000-000062050000}"/>
    <hyperlink ref="F691" r:id="rId1380" xr:uid="{00000000-0004-0000-0000-000063050000}"/>
    <hyperlink ref="C692" r:id="rId1381" xr:uid="{00000000-0004-0000-0000-000064050000}"/>
    <hyperlink ref="F692" r:id="rId1382" xr:uid="{00000000-0004-0000-0000-000065050000}"/>
    <hyperlink ref="C693" r:id="rId1383" xr:uid="{00000000-0004-0000-0000-000066050000}"/>
    <hyperlink ref="F693" r:id="rId1384" xr:uid="{00000000-0004-0000-0000-000067050000}"/>
    <hyperlink ref="C694" r:id="rId1385" xr:uid="{00000000-0004-0000-0000-000068050000}"/>
    <hyperlink ref="F694" r:id="rId1386" xr:uid="{00000000-0004-0000-0000-000069050000}"/>
    <hyperlink ref="C695" r:id="rId1387" xr:uid="{00000000-0004-0000-0000-00006A050000}"/>
    <hyperlink ref="F695" r:id="rId1388" xr:uid="{00000000-0004-0000-0000-00006B050000}"/>
    <hyperlink ref="C696" r:id="rId1389" xr:uid="{00000000-0004-0000-0000-00006C050000}"/>
    <hyperlink ref="F696" r:id="rId1390" xr:uid="{00000000-0004-0000-0000-00006D050000}"/>
    <hyperlink ref="C697" r:id="rId1391" xr:uid="{00000000-0004-0000-0000-00006E050000}"/>
    <hyperlink ref="F697" r:id="rId1392" xr:uid="{00000000-0004-0000-0000-00006F050000}"/>
    <hyperlink ref="C698" r:id="rId1393" xr:uid="{00000000-0004-0000-0000-000070050000}"/>
    <hyperlink ref="F698" r:id="rId1394" xr:uid="{00000000-0004-0000-0000-000071050000}"/>
    <hyperlink ref="C699" r:id="rId1395" xr:uid="{00000000-0004-0000-0000-000072050000}"/>
    <hyperlink ref="F699" r:id="rId1396" xr:uid="{00000000-0004-0000-0000-000073050000}"/>
    <hyperlink ref="C700" r:id="rId1397" xr:uid="{00000000-0004-0000-0000-000074050000}"/>
    <hyperlink ref="F700" r:id="rId1398" xr:uid="{00000000-0004-0000-0000-000075050000}"/>
    <hyperlink ref="C701" r:id="rId1399" xr:uid="{00000000-0004-0000-0000-000076050000}"/>
    <hyperlink ref="F701" r:id="rId1400" xr:uid="{00000000-0004-0000-0000-000077050000}"/>
    <hyperlink ref="C702" r:id="rId1401" xr:uid="{00000000-0004-0000-0000-000078050000}"/>
    <hyperlink ref="F702" r:id="rId1402" xr:uid="{00000000-0004-0000-0000-000079050000}"/>
    <hyperlink ref="C703" r:id="rId1403" xr:uid="{00000000-0004-0000-0000-00007A050000}"/>
    <hyperlink ref="F703" r:id="rId1404" xr:uid="{00000000-0004-0000-0000-00007B050000}"/>
    <hyperlink ref="C704" r:id="rId1405" xr:uid="{00000000-0004-0000-0000-00007C050000}"/>
    <hyperlink ref="F704" r:id="rId1406" xr:uid="{00000000-0004-0000-0000-00007D050000}"/>
    <hyperlink ref="C705" r:id="rId1407" xr:uid="{00000000-0004-0000-0000-00007E050000}"/>
    <hyperlink ref="F705" r:id="rId1408" xr:uid="{00000000-0004-0000-0000-00007F050000}"/>
    <hyperlink ref="C706" r:id="rId1409" xr:uid="{00000000-0004-0000-0000-000080050000}"/>
    <hyperlink ref="F706" r:id="rId1410" xr:uid="{00000000-0004-0000-0000-000081050000}"/>
    <hyperlink ref="C707" r:id="rId1411" xr:uid="{00000000-0004-0000-0000-000082050000}"/>
    <hyperlink ref="F707" r:id="rId1412" xr:uid="{00000000-0004-0000-0000-000083050000}"/>
    <hyperlink ref="C708" r:id="rId1413" xr:uid="{00000000-0004-0000-0000-000084050000}"/>
    <hyperlink ref="F708" r:id="rId1414" xr:uid="{00000000-0004-0000-0000-000085050000}"/>
    <hyperlink ref="C709" r:id="rId1415" xr:uid="{00000000-0004-0000-0000-000086050000}"/>
    <hyperlink ref="F709" r:id="rId1416" xr:uid="{00000000-0004-0000-0000-000087050000}"/>
    <hyperlink ref="C710" r:id="rId1417" xr:uid="{00000000-0004-0000-0000-000088050000}"/>
    <hyperlink ref="F710" r:id="rId1418" xr:uid="{00000000-0004-0000-0000-000089050000}"/>
    <hyperlink ref="C711" r:id="rId1419" xr:uid="{00000000-0004-0000-0000-00008A050000}"/>
    <hyperlink ref="F711" r:id="rId1420" xr:uid="{00000000-0004-0000-0000-00008B050000}"/>
    <hyperlink ref="C712" r:id="rId1421" xr:uid="{00000000-0004-0000-0000-00008C050000}"/>
    <hyperlink ref="F712" r:id="rId1422" xr:uid="{00000000-0004-0000-0000-00008D050000}"/>
    <hyperlink ref="C713" r:id="rId1423" xr:uid="{00000000-0004-0000-0000-00008E050000}"/>
    <hyperlink ref="F713" r:id="rId1424" xr:uid="{00000000-0004-0000-0000-00008F050000}"/>
    <hyperlink ref="C714" r:id="rId1425" xr:uid="{00000000-0004-0000-0000-000090050000}"/>
    <hyperlink ref="F714" r:id="rId1426" xr:uid="{00000000-0004-0000-0000-000091050000}"/>
    <hyperlink ref="C715" r:id="rId1427" xr:uid="{00000000-0004-0000-0000-000092050000}"/>
    <hyperlink ref="F715" r:id="rId1428" xr:uid="{00000000-0004-0000-0000-000093050000}"/>
    <hyperlink ref="C716" r:id="rId1429" xr:uid="{00000000-0004-0000-0000-000094050000}"/>
    <hyperlink ref="F716" r:id="rId1430" xr:uid="{00000000-0004-0000-0000-000095050000}"/>
    <hyperlink ref="C717" r:id="rId1431" xr:uid="{00000000-0004-0000-0000-000096050000}"/>
    <hyperlink ref="F717" r:id="rId1432" xr:uid="{00000000-0004-0000-0000-000097050000}"/>
    <hyperlink ref="C718" r:id="rId1433" xr:uid="{00000000-0004-0000-0000-000098050000}"/>
    <hyperlink ref="F718" r:id="rId1434" xr:uid="{00000000-0004-0000-0000-000099050000}"/>
    <hyperlink ref="C719" r:id="rId1435" xr:uid="{00000000-0004-0000-0000-00009A050000}"/>
    <hyperlink ref="F719" r:id="rId1436" xr:uid="{00000000-0004-0000-0000-00009B050000}"/>
    <hyperlink ref="C720" r:id="rId1437" xr:uid="{00000000-0004-0000-0000-00009C050000}"/>
    <hyperlink ref="F720" r:id="rId1438" xr:uid="{00000000-0004-0000-0000-00009D050000}"/>
    <hyperlink ref="C721" r:id="rId1439" xr:uid="{00000000-0004-0000-0000-00009E050000}"/>
    <hyperlink ref="F721" r:id="rId1440" xr:uid="{00000000-0004-0000-0000-00009F05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2023-06-30T14:37:00Z</dcterms:created>
  <dcterms:modified xsi:type="dcterms:W3CDTF">2023-06-30T14:58:44Z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4BE02A9A0F2445CCA90B33949EA9244B</vt:lpwstr>
  </property>
  <property fmtid="{D5CDD505-2E9C-101B-9397-08002B2CF9AE}" pid="3" name="KSOProductBuildVer">
    <vt:lpwstr>2057-11.2.0.11417</vt:lpwstr>
  </property>
</Properties>
</file>